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comments11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63" firstSheet="4" activeTab="9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Gerik</author>
  </authors>
  <commentList>
    <comment ref="G21" authorId="0">
      <text>
        <r>
          <rPr>
            <b/>
            <sz val="8"/>
            <rFont val="Tahoma"/>
            <family val="0"/>
          </rPr>
          <t>Winterlauf Driever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Leekster lenteloop</t>
        </r>
        <r>
          <rPr>
            <sz val="8"/>
            <rFont val="Tahoma"/>
            <family val="0"/>
          </rPr>
          <t xml:space="preserve">
</t>
        </r>
      </text>
    </comment>
    <comment ref="G42" authorId="0">
      <text>
        <r>
          <rPr>
            <b/>
            <sz val="8"/>
            <rFont val="Tahoma"/>
            <family val="0"/>
          </rPr>
          <t>Astrea Run</t>
        </r>
        <r>
          <rPr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8"/>
            <rFont val="Tahoma"/>
            <family val="0"/>
          </rPr>
          <t>Nacht van Groningen</t>
        </r>
        <r>
          <rPr>
            <sz val="8"/>
            <rFont val="Tahoma"/>
            <family val="0"/>
          </rPr>
          <t xml:space="preserve">
</t>
        </r>
      </text>
    </comment>
    <comment ref="C75" authorId="0">
      <text>
        <r>
          <rPr>
            <b/>
            <sz val="8"/>
            <rFont val="Tahoma"/>
            <family val="0"/>
          </rPr>
          <t>ArtemisRun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Ulrum '08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Beheerder</author>
    <author>Home</author>
    <author>Gerik</author>
  </authors>
  <commentList>
    <comment ref="C71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72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52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122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133" authorId="2">
      <text>
        <r>
          <rPr>
            <b/>
            <sz val="8"/>
            <rFont val="Tahoma"/>
            <family val="0"/>
          </rPr>
          <t>101KM, 2107+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<sst xmlns="http://schemas.openxmlformats.org/spreadsheetml/2006/main" count="217" uniqueCount="160">
  <si>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</si>
  <si>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</si>
  <si>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</si>
  <si>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</si>
  <si>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</si>
  <si>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</si>
  <si>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</si>
  <si>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</si>
  <si>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</si>
  <si>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</si>
  <si>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</si>
  <si>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</si>
  <si>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</si>
  <si>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</si>
  <si>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</si>
  <si>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</si>
  <si>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</si>
  <si>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</si>
  <si>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</si>
  <si>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</si>
  <si>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</si>
  <si>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</si>
  <si>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</si>
  <si>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</si>
  <si>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</si>
  <si>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</si>
  <si>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</si>
  <si>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</si>
  <si>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</si>
  <si>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</si>
  <si>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</si>
  <si>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</si>
  <si>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</si>
  <si>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</si>
  <si>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</si>
  <si>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</si>
  <si>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</si>
  <si>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</si>
  <si>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</si>
  <si>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</si>
  <si>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</si>
  <si>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</si>
  <si>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</si>
  <si>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</si>
  <si>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</si>
  <si>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</si>
  <si>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</si>
  <si>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</si>
  <si>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</si>
  <si>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</si>
  <si>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</si>
  <si>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17km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</si>
  <si>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</si>
  <si>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</si>
  <si>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</si>
  <si>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</si>
  <si>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</si>
  <si>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</si>
  <si>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</si>
  <si>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</si>
  <si>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</si>
  <si>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</si>
  <si>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</si>
  <si>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</si>
  <si>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</si>
  <si>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</si>
  <si>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</si>
  <si>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</si>
  <si>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</si>
  <si>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</si>
  <si>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</si>
  <si>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</si>
  <si>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</si>
  <si>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</si>
  <si>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</si>
  <si>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</si>
  <si>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</si>
  <si>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</si>
  <si>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</si>
  <si>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</si>
  <si>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</si>
  <si>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</si>
  <si>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</si>
  <si>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</si>
  <si>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</si>
  <si>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</si>
  <si>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</si>
  <si>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</si>
  <si>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</si>
  <si>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</si>
  <si>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</si>
  <si>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</si>
  <si>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Hasetal '06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</si>
  <si>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</si>
  <si>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</si>
  <si>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</si>
  <si>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</si>
  <si>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</si>
  <si>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</si>
  <si>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</si>
  <si>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</si>
  <si>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</si>
  <si>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</si>
  <si>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</si>
  <si>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</si>
  <si>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</si>
  <si>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</si>
  <si>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</si>
  <si>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</si>
  <si>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</si>
  <si>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</si>
  <si>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</si>
  <si>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</si>
  <si>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</si>
  <si>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</si>
  <si>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</si>
  <si>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Hasetal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</si>
  <si>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</si>
  <si>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</si>
  <si>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</si>
  <si>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</si>
  <si>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</si>
  <si>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</si>
  <si>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</si>
  <si>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</si>
  <si>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</si>
  <si>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</si>
  <si>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</si>
  <si>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</si>
  <si>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</si>
  <si>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</si>
  <si>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</si>
  <si>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</si>
  <si>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</si>
  <si>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</si>
  <si>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</si>
  <si>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</si>
  <si>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</si>
  <si>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</si>
  <si>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</si>
  <si>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</si>
  <si>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</si>
  <si>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</si>
  <si>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Hasetal '08</t>
  </si>
  <si>
    <t>Ulrum '08</t>
  </si>
  <si>
    <t>Assen '08</t>
  </si>
  <si>
    <t>Monnikentocht '08</t>
  </si>
  <si>
    <t>Welen '08</t>
  </si>
  <si>
    <t>15-10-08</t>
  </si>
  <si>
    <t>4-mijl '08</t>
  </si>
  <si>
    <t>Winschoten '08</t>
  </si>
  <si>
    <t>17-10-2008</t>
  </si>
  <si>
    <t>18-10-2008</t>
  </si>
  <si>
    <t>19-10-2008</t>
  </si>
  <si>
    <t>21-10-2008</t>
  </si>
  <si>
    <t>24-10-2008</t>
  </si>
  <si>
    <t>Groningen '08</t>
  </si>
  <si>
    <t>Harzquerung '06</t>
  </si>
  <si>
    <t>Leens '08</t>
  </si>
  <si>
    <t>13-11-2008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</si>
</sst>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.75"/>
      <name val="Arial"/>
      <family val="0"/>
    </font>
    <font>
      <b/>
      <sz val="13.75"/>
      <name val="Arial"/>
      <family val="0"/>
    </font>
    <font>
      <sz val="10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21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20" fontId="0" fillId="7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177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Wedstrijdcijfers!$A$64:$A$75</c:f>
              <c:strCache>
                <c:ptCount val="12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</c:strCache>
            </c:strRef>
          </c:cat>
          <c:val>
            <c:numRef>
              <c:f>Wedstrijdcijfers!$B$64:$B$75</c:f>
              <c:numCache>
                <c:ptCount val="12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</c:numCache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Trainingscijfers!$A$2:$A$150</c:f>
              <c:strCache>
                <c:ptCount val="149"/>
                <c:pt idx="0">
                  <c:v>9-01-08</c:v>
                </c:pt>
                <c:pt idx="1">
                  <c:v>13-01-08</c:v>
                </c:pt>
                <c:pt idx="2">
                  <c:v>16-01-08</c:v>
                </c:pt>
                <c:pt idx="3">
                  <c:v>18-01-08</c:v>
                </c:pt>
                <c:pt idx="4">
                  <c:v>20-01-08</c:v>
                </c:pt>
                <c:pt idx="5">
                  <c:v>23-01-08</c:v>
                </c:pt>
                <c:pt idx="6">
                  <c:v>26-01-08</c:v>
                </c:pt>
                <c:pt idx="7">
                  <c:v>27-01-08</c:v>
                </c:pt>
                <c:pt idx="8">
                  <c:v>30-01-08</c:v>
                </c:pt>
                <c:pt idx="9">
                  <c:v>2-02-08</c:v>
                </c:pt>
                <c:pt idx="10">
                  <c:v>6-02-08</c:v>
                </c:pt>
                <c:pt idx="11">
                  <c:v>9-02-08</c:v>
                </c:pt>
                <c:pt idx="12">
                  <c:v>10-02-08</c:v>
                </c:pt>
                <c:pt idx="13">
                  <c:v>12-02-08</c:v>
                </c:pt>
                <c:pt idx="14">
                  <c:v>13-02-08</c:v>
                </c:pt>
                <c:pt idx="15">
                  <c:v>16-02-08</c:v>
                </c:pt>
                <c:pt idx="16">
                  <c:v>19-02-08</c:v>
                </c:pt>
                <c:pt idx="17">
                  <c:v>20-02-08</c:v>
                </c:pt>
                <c:pt idx="18">
                  <c:v>23-02-08</c:v>
                </c:pt>
                <c:pt idx="19">
                  <c:v>24-02-08</c:v>
                </c:pt>
                <c:pt idx="20">
                  <c:v>26-02-08</c:v>
                </c:pt>
                <c:pt idx="21">
                  <c:v>27-02-08</c:v>
                </c:pt>
                <c:pt idx="22">
                  <c:v>29-02-08</c:v>
                </c:pt>
                <c:pt idx="23">
                  <c:v>2-03-08</c:v>
                </c:pt>
                <c:pt idx="24">
                  <c:v>4-03-08</c:v>
                </c:pt>
                <c:pt idx="25">
                  <c:v>5-03-08</c:v>
                </c:pt>
                <c:pt idx="26">
                  <c:v>7-03-08</c:v>
                </c:pt>
                <c:pt idx="27">
                  <c:v>11-03-08</c:v>
                </c:pt>
                <c:pt idx="28">
                  <c:v>12-03-08</c:v>
                </c:pt>
                <c:pt idx="29">
                  <c:v>15-03-08</c:v>
                </c:pt>
                <c:pt idx="30">
                  <c:v>18-03-08</c:v>
                </c:pt>
                <c:pt idx="31">
                  <c:v>19-03-08</c:v>
                </c:pt>
                <c:pt idx="32">
                  <c:v>21-03-08</c:v>
                </c:pt>
                <c:pt idx="33">
                  <c:v>22-03-08</c:v>
                </c:pt>
                <c:pt idx="34">
                  <c:v>23-03-08</c:v>
                </c:pt>
                <c:pt idx="35">
                  <c:v>26-03-08</c:v>
                </c:pt>
                <c:pt idx="36">
                  <c:v>28-03-08</c:v>
                </c:pt>
                <c:pt idx="37">
                  <c:v>1-04-08</c:v>
                </c:pt>
                <c:pt idx="38">
                  <c:v>2-04-08</c:v>
                </c:pt>
                <c:pt idx="39">
                  <c:v>4-04-08</c:v>
                </c:pt>
                <c:pt idx="40">
                  <c:v>5-04-08</c:v>
                </c:pt>
                <c:pt idx="41">
                  <c:v>6-04-08</c:v>
                </c:pt>
                <c:pt idx="42">
                  <c:v>8-04-08</c:v>
                </c:pt>
                <c:pt idx="43">
                  <c:v>13-03-08</c:v>
                </c:pt>
                <c:pt idx="44">
                  <c:v>15-04-08</c:v>
                </c:pt>
                <c:pt idx="45">
                  <c:v>16-04-08</c:v>
                </c:pt>
                <c:pt idx="46">
                  <c:v>20-04-08</c:v>
                </c:pt>
                <c:pt idx="47">
                  <c:v>22-04-08</c:v>
                </c:pt>
                <c:pt idx="48">
                  <c:v>23-04-08</c:v>
                </c:pt>
                <c:pt idx="49">
                  <c:v>25-04-08</c:v>
                </c:pt>
                <c:pt idx="50">
                  <c:v>29-04-08</c:v>
                </c:pt>
                <c:pt idx="51">
                  <c:v>30-04-08</c:v>
                </c:pt>
                <c:pt idx="52">
                  <c:v>1-05-08</c:v>
                </c:pt>
                <c:pt idx="53">
                  <c:v>3-05-08</c:v>
                </c:pt>
                <c:pt idx="54">
                  <c:v>4-05-08</c:v>
                </c:pt>
                <c:pt idx="55">
                  <c:v>6-05-08</c:v>
                </c:pt>
                <c:pt idx="56">
                  <c:v>7-05-08</c:v>
                </c:pt>
                <c:pt idx="57">
                  <c:v>9-05-08</c:v>
                </c:pt>
                <c:pt idx="58">
                  <c:v>11-05-08</c:v>
                </c:pt>
                <c:pt idx="59">
                  <c:v>13-05-08</c:v>
                </c:pt>
                <c:pt idx="60">
                  <c:v>14-05-08</c:v>
                </c:pt>
                <c:pt idx="61">
                  <c:v>16-05-08</c:v>
                </c:pt>
                <c:pt idx="62">
                  <c:v>20-05-08</c:v>
                </c:pt>
                <c:pt idx="63">
                  <c:v>21-05-08</c:v>
                </c:pt>
                <c:pt idx="64">
                  <c:v>27-05-08</c:v>
                </c:pt>
                <c:pt idx="65">
                  <c:v>28-05-08</c:v>
                </c:pt>
                <c:pt idx="66">
                  <c:v>7-06-08</c:v>
                </c:pt>
                <c:pt idx="67">
                  <c:v>8-06-08</c:v>
                </c:pt>
                <c:pt idx="68">
                  <c:v>10-06-08</c:v>
                </c:pt>
                <c:pt idx="69">
                  <c:v>11-06-08</c:v>
                </c:pt>
                <c:pt idx="70">
                  <c:v>13-06-08</c:v>
                </c:pt>
                <c:pt idx="71">
                  <c:v>17-06-08</c:v>
                </c:pt>
                <c:pt idx="72">
                  <c:v>18-06-08</c:v>
                </c:pt>
                <c:pt idx="73">
                  <c:v>21-06-08</c:v>
                </c:pt>
                <c:pt idx="74">
                  <c:v>24-06-08</c:v>
                </c:pt>
                <c:pt idx="75">
                  <c:v>25-06-08</c:v>
                </c:pt>
                <c:pt idx="76">
                  <c:v>1-07-08</c:v>
                </c:pt>
                <c:pt idx="77">
                  <c:v>2-07-08</c:v>
                </c:pt>
                <c:pt idx="78">
                  <c:v>4-07-08</c:v>
                </c:pt>
                <c:pt idx="79">
                  <c:v>8-07-08</c:v>
                </c:pt>
                <c:pt idx="80">
                  <c:v>9-07-08</c:v>
                </c:pt>
                <c:pt idx="81">
                  <c:v>11-07-08</c:v>
                </c:pt>
                <c:pt idx="82">
                  <c:v>12-07-08</c:v>
                </c:pt>
                <c:pt idx="83">
                  <c:v>13-07-08</c:v>
                </c:pt>
                <c:pt idx="84">
                  <c:v>15-07-08</c:v>
                </c:pt>
                <c:pt idx="85">
                  <c:v>16-07-08</c:v>
                </c:pt>
                <c:pt idx="86">
                  <c:v>18-07-08</c:v>
                </c:pt>
                <c:pt idx="87">
                  <c:v>19-07-08</c:v>
                </c:pt>
                <c:pt idx="88">
                  <c:v>21-07-08</c:v>
                </c:pt>
                <c:pt idx="89">
                  <c:v>23-07-08</c:v>
                </c:pt>
                <c:pt idx="90">
                  <c:v>25-07-08</c:v>
                </c:pt>
                <c:pt idx="91">
                  <c:v>26-07-08</c:v>
                </c:pt>
                <c:pt idx="92">
                  <c:v>27-07-08</c:v>
                </c:pt>
                <c:pt idx="93">
                  <c:v>29-07-08</c:v>
                </c:pt>
                <c:pt idx="94">
                  <c:v>30-07-08</c:v>
                </c:pt>
                <c:pt idx="95">
                  <c:v>31-07-08</c:v>
                </c:pt>
                <c:pt idx="96">
                  <c:v>2-08-08</c:v>
                </c:pt>
                <c:pt idx="97">
                  <c:v>6-08-08</c:v>
                </c:pt>
                <c:pt idx="98">
                  <c:v>7-08-08</c:v>
                </c:pt>
                <c:pt idx="99">
                  <c:v>8-08-08</c:v>
                </c:pt>
                <c:pt idx="100">
                  <c:v>9-08-08</c:v>
                </c:pt>
                <c:pt idx="101">
                  <c:v>10-08-08</c:v>
                </c:pt>
                <c:pt idx="102">
                  <c:v>12-08-08</c:v>
                </c:pt>
                <c:pt idx="103">
                  <c:v>13-08-08</c:v>
                </c:pt>
                <c:pt idx="104">
                  <c:v>16-08-08</c:v>
                </c:pt>
                <c:pt idx="105">
                  <c:v>17-08-08</c:v>
                </c:pt>
                <c:pt idx="106">
                  <c:v>19-08-08</c:v>
                </c:pt>
                <c:pt idx="107">
                  <c:v>20-08-08</c:v>
                </c:pt>
                <c:pt idx="108">
                  <c:v>23-08-08</c:v>
                </c:pt>
                <c:pt idx="109">
                  <c:v>23-08-08</c:v>
                </c:pt>
                <c:pt idx="110">
                  <c:v>24-08-08</c:v>
                </c:pt>
                <c:pt idx="111">
                  <c:v>28-08-08</c:v>
                </c:pt>
                <c:pt idx="112">
                  <c:v>2-09-08</c:v>
                </c:pt>
                <c:pt idx="113">
                  <c:v>3-09-08</c:v>
                </c:pt>
                <c:pt idx="114">
                  <c:v>6-09-08</c:v>
                </c:pt>
                <c:pt idx="115">
                  <c:v>7-09-08</c:v>
                </c:pt>
                <c:pt idx="116">
                  <c:v>9-09-08</c:v>
                </c:pt>
                <c:pt idx="117">
                  <c:v>10-09-08</c:v>
                </c:pt>
                <c:pt idx="118">
                  <c:v>17-09-08</c:v>
                </c:pt>
                <c:pt idx="119">
                  <c:v>19-09-08</c:v>
                </c:pt>
                <c:pt idx="120">
                  <c:v>27-09-08</c:v>
                </c:pt>
                <c:pt idx="121">
                  <c:v>28-09-08</c:v>
                </c:pt>
                <c:pt idx="122">
                  <c:v>1-10-08</c:v>
                </c:pt>
                <c:pt idx="123">
                  <c:v>3-10-08</c:v>
                </c:pt>
                <c:pt idx="124">
                  <c:v>4-10-08</c:v>
                </c:pt>
                <c:pt idx="125">
                  <c:v>5-10-08</c:v>
                </c:pt>
                <c:pt idx="126">
                  <c:v>8-10-08</c:v>
                </c:pt>
                <c:pt idx="127">
                  <c:v>10-10-08</c:v>
                </c:pt>
                <c:pt idx="128">
                  <c:v>15-10-08</c:v>
                </c:pt>
                <c:pt idx="129">
                  <c:v>17-10-2008</c:v>
                </c:pt>
                <c:pt idx="130">
                  <c:v>18-10-2008</c:v>
                </c:pt>
                <c:pt idx="131">
                  <c:v>19-10-2008</c:v>
                </c:pt>
                <c:pt idx="132">
                  <c:v>21-10-2008</c:v>
                </c:pt>
                <c:pt idx="133">
                  <c:v>24-10-2008</c:v>
                </c:pt>
                <c:pt idx="134">
                  <c:v>2-11-08</c:v>
                </c:pt>
                <c:pt idx="135">
                  <c:v>5-11-08</c:v>
                </c:pt>
                <c:pt idx="136">
                  <c:v>7-11-08</c:v>
                </c:pt>
                <c:pt idx="137">
                  <c:v>8-11-08</c:v>
                </c:pt>
                <c:pt idx="138">
                  <c:v>12-11-08</c:v>
                </c:pt>
                <c:pt idx="139">
                  <c:v>13-11-2008</c:v>
                </c:pt>
                <c:pt idx="140">
                  <c:v>19-11-08</c:v>
                </c:pt>
                <c:pt idx="141">
                  <c:v>25-11-08</c:v>
                </c:pt>
                <c:pt idx="142">
                  <c:v>30-11-08</c:v>
                </c:pt>
                <c:pt idx="143">
                  <c:v>4-12-08</c:v>
                </c:pt>
                <c:pt idx="144">
                  <c:v>7-12-08</c:v>
                </c:pt>
                <c:pt idx="145">
                  <c:v>24-12-08</c:v>
                </c:pt>
                <c:pt idx="146">
                  <c:v>26-12-08</c:v>
                </c:pt>
                <c:pt idx="147">
                  <c:v>28-12-08</c:v>
                </c:pt>
                <c:pt idx="148">
                  <c:v>31-12-08</c:v>
                </c:pt>
              </c:strCache>
            </c:strRef>
          </c:cat>
          <c:val>
            <c:numRef>
              <c:f>Trainingscijfers!$B$2:$B$150</c:f>
              <c:numCache>
                <c:ptCount val="149"/>
                <c:pt idx="0">
                  <c:v>0.026099537037037036</c:v>
                </c:pt>
                <c:pt idx="1">
                  <c:v>0.023171296296296297</c:v>
                </c:pt>
                <c:pt idx="9">
                  <c:v>0.024930555555555553</c:v>
                </c:pt>
                <c:pt idx="26">
                  <c:v>0.02684027777777778</c:v>
                </c:pt>
                <c:pt idx="32">
                  <c:v>0.027083333333333334</c:v>
                </c:pt>
                <c:pt idx="39">
                  <c:v>0.026921296296296294</c:v>
                </c:pt>
                <c:pt idx="43">
                  <c:v>0.026504629629629628</c:v>
                </c:pt>
                <c:pt idx="66">
                  <c:v>0.028055555555555556</c:v>
                </c:pt>
                <c:pt idx="67">
                  <c:v>0.026377314814814815</c:v>
                </c:pt>
                <c:pt idx="70">
                  <c:v>0.025833333333333333</c:v>
                </c:pt>
                <c:pt idx="88">
                  <c:v>0.02684027777777778</c:v>
                </c:pt>
                <c:pt idx="99">
                  <c:v>0.028101851851851854</c:v>
                </c:pt>
                <c:pt idx="120">
                  <c:v>0.024212962962962964</c:v>
                </c:pt>
                <c:pt idx="123">
                  <c:v>0.021331018518518517</c:v>
                </c:pt>
                <c:pt idx="125">
                  <c:v>0.021550925925925928</c:v>
                </c:pt>
                <c:pt idx="126">
                  <c:v>0.0209375</c:v>
                </c:pt>
                <c:pt idx="130">
                  <c:v>0.024837962962962964</c:v>
                </c:pt>
                <c:pt idx="134">
                  <c:v>0.027939814814814817</c:v>
                </c:pt>
                <c:pt idx="135">
                  <c:v>0.028240740740740736</c:v>
                </c:pt>
                <c:pt idx="137">
                  <c:v>0.02517361111111111</c:v>
                </c:pt>
                <c:pt idx="140">
                  <c:v>0.027777777777777776</c:v>
                </c:pt>
                <c:pt idx="141">
                  <c:v>0.027777777777777776</c:v>
                </c:pt>
                <c:pt idx="142">
                  <c:v>0.027777777777777776</c:v>
                </c:pt>
                <c:pt idx="145">
                  <c:v>0.027777777777777776</c:v>
                </c:pt>
                <c:pt idx="146">
                  <c:v>0.027777777777777776</c:v>
                </c:pt>
                <c:pt idx="147">
                  <c:v>0.02638888888888889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2"/>
            <c:spPr>
              <a:ln w="3175">
                <a:noFill/>
              </a:ln>
            </c:spPr>
            <c:marker>
              <c:symbol val="auto"/>
            </c:marker>
          </c:dPt>
          <c:cat>
            <c:strRef>
              <c:f>Trainingscijfers!$A$2:$A$150</c:f>
              <c:strCache>
                <c:ptCount val="149"/>
                <c:pt idx="0">
                  <c:v>9-01-08</c:v>
                </c:pt>
                <c:pt idx="1">
                  <c:v>13-01-08</c:v>
                </c:pt>
                <c:pt idx="2">
                  <c:v>16-01-08</c:v>
                </c:pt>
                <c:pt idx="3">
                  <c:v>18-01-08</c:v>
                </c:pt>
                <c:pt idx="4">
                  <c:v>20-01-08</c:v>
                </c:pt>
                <c:pt idx="5">
                  <c:v>23-01-08</c:v>
                </c:pt>
                <c:pt idx="6">
                  <c:v>26-01-08</c:v>
                </c:pt>
                <c:pt idx="7">
                  <c:v>27-01-08</c:v>
                </c:pt>
                <c:pt idx="8">
                  <c:v>30-01-08</c:v>
                </c:pt>
                <c:pt idx="9">
                  <c:v>2-02-08</c:v>
                </c:pt>
                <c:pt idx="10">
                  <c:v>6-02-08</c:v>
                </c:pt>
                <c:pt idx="11">
                  <c:v>9-02-08</c:v>
                </c:pt>
                <c:pt idx="12">
                  <c:v>10-02-08</c:v>
                </c:pt>
                <c:pt idx="13">
                  <c:v>12-02-08</c:v>
                </c:pt>
                <c:pt idx="14">
                  <c:v>13-02-08</c:v>
                </c:pt>
                <c:pt idx="15">
                  <c:v>16-02-08</c:v>
                </c:pt>
                <c:pt idx="16">
                  <c:v>19-02-08</c:v>
                </c:pt>
                <c:pt idx="17">
                  <c:v>20-02-08</c:v>
                </c:pt>
                <c:pt idx="18">
                  <c:v>23-02-08</c:v>
                </c:pt>
                <c:pt idx="19">
                  <c:v>24-02-08</c:v>
                </c:pt>
                <c:pt idx="20">
                  <c:v>26-02-08</c:v>
                </c:pt>
                <c:pt idx="21">
                  <c:v>27-02-08</c:v>
                </c:pt>
                <c:pt idx="22">
                  <c:v>29-02-08</c:v>
                </c:pt>
                <c:pt idx="23">
                  <c:v>2-03-08</c:v>
                </c:pt>
                <c:pt idx="24">
                  <c:v>4-03-08</c:v>
                </c:pt>
                <c:pt idx="25">
                  <c:v>5-03-08</c:v>
                </c:pt>
                <c:pt idx="26">
                  <c:v>7-03-08</c:v>
                </c:pt>
                <c:pt idx="27">
                  <c:v>11-03-08</c:v>
                </c:pt>
                <c:pt idx="28">
                  <c:v>12-03-08</c:v>
                </c:pt>
                <c:pt idx="29">
                  <c:v>15-03-08</c:v>
                </c:pt>
                <c:pt idx="30">
                  <c:v>18-03-08</c:v>
                </c:pt>
                <c:pt idx="31">
                  <c:v>19-03-08</c:v>
                </c:pt>
                <c:pt idx="32">
                  <c:v>21-03-08</c:v>
                </c:pt>
                <c:pt idx="33">
                  <c:v>22-03-08</c:v>
                </c:pt>
                <c:pt idx="34">
                  <c:v>23-03-08</c:v>
                </c:pt>
                <c:pt idx="35">
                  <c:v>26-03-08</c:v>
                </c:pt>
                <c:pt idx="36">
                  <c:v>28-03-08</c:v>
                </c:pt>
                <c:pt idx="37">
                  <c:v>1-04-08</c:v>
                </c:pt>
                <c:pt idx="38">
                  <c:v>2-04-08</c:v>
                </c:pt>
                <c:pt idx="39">
                  <c:v>4-04-08</c:v>
                </c:pt>
                <c:pt idx="40">
                  <c:v>5-04-08</c:v>
                </c:pt>
                <c:pt idx="41">
                  <c:v>6-04-08</c:v>
                </c:pt>
                <c:pt idx="42">
                  <c:v>8-04-08</c:v>
                </c:pt>
                <c:pt idx="43">
                  <c:v>13-03-08</c:v>
                </c:pt>
                <c:pt idx="44">
                  <c:v>15-04-08</c:v>
                </c:pt>
                <c:pt idx="45">
                  <c:v>16-04-08</c:v>
                </c:pt>
                <c:pt idx="46">
                  <c:v>20-04-08</c:v>
                </c:pt>
                <c:pt idx="47">
                  <c:v>22-04-08</c:v>
                </c:pt>
                <c:pt idx="48">
                  <c:v>23-04-08</c:v>
                </c:pt>
                <c:pt idx="49">
                  <c:v>25-04-08</c:v>
                </c:pt>
                <c:pt idx="50">
                  <c:v>29-04-08</c:v>
                </c:pt>
                <c:pt idx="51">
                  <c:v>30-04-08</c:v>
                </c:pt>
                <c:pt idx="52">
                  <c:v>1-05-08</c:v>
                </c:pt>
                <c:pt idx="53">
                  <c:v>3-05-08</c:v>
                </c:pt>
                <c:pt idx="54">
                  <c:v>4-05-08</c:v>
                </c:pt>
                <c:pt idx="55">
                  <c:v>6-05-08</c:v>
                </c:pt>
                <c:pt idx="56">
                  <c:v>7-05-08</c:v>
                </c:pt>
                <c:pt idx="57">
                  <c:v>9-05-08</c:v>
                </c:pt>
                <c:pt idx="58">
                  <c:v>11-05-08</c:v>
                </c:pt>
                <c:pt idx="59">
                  <c:v>13-05-08</c:v>
                </c:pt>
                <c:pt idx="60">
                  <c:v>14-05-08</c:v>
                </c:pt>
                <c:pt idx="61">
                  <c:v>16-05-08</c:v>
                </c:pt>
                <c:pt idx="62">
                  <c:v>20-05-08</c:v>
                </c:pt>
                <c:pt idx="63">
                  <c:v>21-05-08</c:v>
                </c:pt>
                <c:pt idx="64">
                  <c:v>27-05-08</c:v>
                </c:pt>
                <c:pt idx="65">
                  <c:v>28-05-08</c:v>
                </c:pt>
                <c:pt idx="66">
                  <c:v>7-06-08</c:v>
                </c:pt>
                <c:pt idx="67">
                  <c:v>8-06-08</c:v>
                </c:pt>
                <c:pt idx="68">
                  <c:v>10-06-08</c:v>
                </c:pt>
                <c:pt idx="69">
                  <c:v>11-06-08</c:v>
                </c:pt>
                <c:pt idx="70">
                  <c:v>13-06-08</c:v>
                </c:pt>
                <c:pt idx="71">
                  <c:v>17-06-08</c:v>
                </c:pt>
                <c:pt idx="72">
                  <c:v>18-06-08</c:v>
                </c:pt>
                <c:pt idx="73">
                  <c:v>21-06-08</c:v>
                </c:pt>
                <c:pt idx="74">
                  <c:v>24-06-08</c:v>
                </c:pt>
                <c:pt idx="75">
                  <c:v>25-06-08</c:v>
                </c:pt>
                <c:pt idx="76">
                  <c:v>1-07-08</c:v>
                </c:pt>
                <c:pt idx="77">
                  <c:v>2-07-08</c:v>
                </c:pt>
                <c:pt idx="78">
                  <c:v>4-07-08</c:v>
                </c:pt>
                <c:pt idx="79">
                  <c:v>8-07-08</c:v>
                </c:pt>
                <c:pt idx="80">
                  <c:v>9-07-08</c:v>
                </c:pt>
                <c:pt idx="81">
                  <c:v>11-07-08</c:v>
                </c:pt>
                <c:pt idx="82">
                  <c:v>12-07-08</c:v>
                </c:pt>
                <c:pt idx="83">
                  <c:v>13-07-08</c:v>
                </c:pt>
                <c:pt idx="84">
                  <c:v>15-07-08</c:v>
                </c:pt>
                <c:pt idx="85">
                  <c:v>16-07-08</c:v>
                </c:pt>
                <c:pt idx="86">
                  <c:v>18-07-08</c:v>
                </c:pt>
                <c:pt idx="87">
                  <c:v>19-07-08</c:v>
                </c:pt>
                <c:pt idx="88">
                  <c:v>21-07-08</c:v>
                </c:pt>
                <c:pt idx="89">
                  <c:v>23-07-08</c:v>
                </c:pt>
                <c:pt idx="90">
                  <c:v>25-07-08</c:v>
                </c:pt>
                <c:pt idx="91">
                  <c:v>26-07-08</c:v>
                </c:pt>
                <c:pt idx="92">
                  <c:v>27-07-08</c:v>
                </c:pt>
                <c:pt idx="93">
                  <c:v>29-07-08</c:v>
                </c:pt>
                <c:pt idx="94">
                  <c:v>30-07-08</c:v>
                </c:pt>
                <c:pt idx="95">
                  <c:v>31-07-08</c:v>
                </c:pt>
                <c:pt idx="96">
                  <c:v>2-08-08</c:v>
                </c:pt>
                <c:pt idx="97">
                  <c:v>6-08-08</c:v>
                </c:pt>
                <c:pt idx="98">
                  <c:v>7-08-08</c:v>
                </c:pt>
                <c:pt idx="99">
                  <c:v>8-08-08</c:v>
                </c:pt>
                <c:pt idx="100">
                  <c:v>9-08-08</c:v>
                </c:pt>
                <c:pt idx="101">
                  <c:v>10-08-08</c:v>
                </c:pt>
                <c:pt idx="102">
                  <c:v>12-08-08</c:v>
                </c:pt>
                <c:pt idx="103">
                  <c:v>13-08-08</c:v>
                </c:pt>
                <c:pt idx="104">
                  <c:v>16-08-08</c:v>
                </c:pt>
                <c:pt idx="105">
                  <c:v>17-08-08</c:v>
                </c:pt>
                <c:pt idx="106">
                  <c:v>19-08-08</c:v>
                </c:pt>
                <c:pt idx="107">
                  <c:v>20-08-08</c:v>
                </c:pt>
                <c:pt idx="108">
                  <c:v>23-08-08</c:v>
                </c:pt>
                <c:pt idx="109">
                  <c:v>23-08-08</c:v>
                </c:pt>
                <c:pt idx="110">
                  <c:v>24-08-08</c:v>
                </c:pt>
                <c:pt idx="111">
                  <c:v>28-08-08</c:v>
                </c:pt>
                <c:pt idx="112">
                  <c:v>2-09-08</c:v>
                </c:pt>
                <c:pt idx="113">
                  <c:v>3-09-08</c:v>
                </c:pt>
                <c:pt idx="114">
                  <c:v>6-09-08</c:v>
                </c:pt>
                <c:pt idx="115">
                  <c:v>7-09-08</c:v>
                </c:pt>
                <c:pt idx="116">
                  <c:v>9-09-08</c:v>
                </c:pt>
                <c:pt idx="117">
                  <c:v>10-09-08</c:v>
                </c:pt>
                <c:pt idx="118">
                  <c:v>17-09-08</c:v>
                </c:pt>
                <c:pt idx="119">
                  <c:v>19-09-08</c:v>
                </c:pt>
                <c:pt idx="120">
                  <c:v>27-09-08</c:v>
                </c:pt>
                <c:pt idx="121">
                  <c:v>28-09-08</c:v>
                </c:pt>
                <c:pt idx="122">
                  <c:v>1-10-08</c:v>
                </c:pt>
                <c:pt idx="123">
                  <c:v>3-10-08</c:v>
                </c:pt>
                <c:pt idx="124">
                  <c:v>4-10-08</c:v>
                </c:pt>
                <c:pt idx="125">
                  <c:v>5-10-08</c:v>
                </c:pt>
                <c:pt idx="126">
                  <c:v>8-10-08</c:v>
                </c:pt>
                <c:pt idx="127">
                  <c:v>10-10-08</c:v>
                </c:pt>
                <c:pt idx="128">
                  <c:v>15-10-08</c:v>
                </c:pt>
                <c:pt idx="129">
                  <c:v>17-10-2008</c:v>
                </c:pt>
                <c:pt idx="130">
                  <c:v>18-10-2008</c:v>
                </c:pt>
                <c:pt idx="131">
                  <c:v>19-10-2008</c:v>
                </c:pt>
                <c:pt idx="132">
                  <c:v>21-10-2008</c:v>
                </c:pt>
                <c:pt idx="133">
                  <c:v>24-10-2008</c:v>
                </c:pt>
                <c:pt idx="134">
                  <c:v>2-11-08</c:v>
                </c:pt>
                <c:pt idx="135">
                  <c:v>5-11-08</c:v>
                </c:pt>
                <c:pt idx="136">
                  <c:v>7-11-08</c:v>
                </c:pt>
                <c:pt idx="137">
                  <c:v>8-11-08</c:v>
                </c:pt>
                <c:pt idx="138">
                  <c:v>12-11-08</c:v>
                </c:pt>
                <c:pt idx="139">
                  <c:v>13-11-2008</c:v>
                </c:pt>
                <c:pt idx="140">
                  <c:v>19-11-08</c:v>
                </c:pt>
                <c:pt idx="141">
                  <c:v>25-11-08</c:v>
                </c:pt>
                <c:pt idx="142">
                  <c:v>30-11-08</c:v>
                </c:pt>
                <c:pt idx="143">
                  <c:v>4-12-08</c:v>
                </c:pt>
                <c:pt idx="144">
                  <c:v>7-12-08</c:v>
                </c:pt>
                <c:pt idx="145">
                  <c:v>24-12-08</c:v>
                </c:pt>
                <c:pt idx="146">
                  <c:v>26-12-08</c:v>
                </c:pt>
                <c:pt idx="147">
                  <c:v>28-12-08</c:v>
                </c:pt>
                <c:pt idx="148">
                  <c:v>31-12-08</c:v>
                </c:pt>
              </c:strCache>
            </c:strRef>
          </c:cat>
          <c:val>
            <c:numRef>
              <c:f>Trainingscijfers!$C$2:$C$150</c:f>
              <c:numCache>
                <c:ptCount val="149"/>
                <c:pt idx="2">
                  <c:v>0.04204861111111111</c:v>
                </c:pt>
                <c:pt idx="3">
                  <c:v>0.040810185185185185</c:v>
                </c:pt>
                <c:pt idx="4">
                  <c:v>0.04146990740740741</c:v>
                </c:pt>
                <c:pt idx="5">
                  <c:v>0.04178240740740741</c:v>
                </c:pt>
                <c:pt idx="7">
                  <c:v>0.04451388888888889</c:v>
                </c:pt>
                <c:pt idx="13">
                  <c:v>0.042777777777777776</c:v>
                </c:pt>
                <c:pt idx="15">
                  <c:v>0.04078703703703704</c:v>
                </c:pt>
                <c:pt idx="17">
                  <c:v>0.04424768518518518</c:v>
                </c:pt>
                <c:pt idx="18">
                  <c:v>0.041296296296296296</c:v>
                </c:pt>
                <c:pt idx="22">
                  <c:v>0.0462037037037037</c:v>
                </c:pt>
                <c:pt idx="49">
                  <c:v>0.04375</c:v>
                </c:pt>
                <c:pt idx="50">
                  <c:v>0.04511574074074074</c:v>
                </c:pt>
                <c:pt idx="57">
                  <c:v>0.04901620370370371</c:v>
                </c:pt>
                <c:pt idx="58">
                  <c:v>0.046516203703703705</c:v>
                </c:pt>
                <c:pt idx="61">
                  <c:v>0.04462962962962963</c:v>
                </c:pt>
                <c:pt idx="73">
                  <c:v>0.032129629629629626</c:v>
                </c:pt>
                <c:pt idx="78">
                  <c:v>0.04232638888888889</c:v>
                </c:pt>
                <c:pt idx="82">
                  <c:v>0.044270833333333336</c:v>
                </c:pt>
                <c:pt idx="87">
                  <c:v>0.042013888888888885</c:v>
                </c:pt>
                <c:pt idx="92">
                  <c:v>0.047511574074074074</c:v>
                </c:pt>
                <c:pt idx="93">
                  <c:v>0.04370370370370371</c:v>
                </c:pt>
                <c:pt idx="96">
                  <c:v>0.04664351851851852</c:v>
                </c:pt>
                <c:pt idx="97">
                  <c:v>0.04784722222222223</c:v>
                </c:pt>
                <c:pt idx="109">
                  <c:v>0.04457175925925926</c:v>
                </c:pt>
                <c:pt idx="113">
                  <c:v>0.04583333333333334</c:v>
                </c:pt>
                <c:pt idx="114">
                  <c:v>0.04581018518518518</c:v>
                </c:pt>
                <c:pt idx="115">
                  <c:v>0.045162037037037035</c:v>
                </c:pt>
                <c:pt idx="118">
                  <c:v>0.04880787037037037</c:v>
                </c:pt>
                <c:pt idx="119">
                  <c:v>0.044097222222222225</c:v>
                </c:pt>
                <c:pt idx="121">
                  <c:v>0.04221064814814815</c:v>
                </c:pt>
                <c:pt idx="122">
                  <c:v>0.04253472222222222</c:v>
                </c:pt>
                <c:pt idx="124">
                  <c:v>0.03993055555555556</c:v>
                </c:pt>
                <c:pt idx="127">
                  <c:v>0.03903935185185185</c:v>
                </c:pt>
                <c:pt idx="128">
                  <c:v>0.0425462962962963</c:v>
                </c:pt>
                <c:pt idx="136">
                  <c:v>0.048657407407407406</c:v>
                </c:pt>
                <c:pt idx="148">
                  <c:v>0.04247685185185185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17km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Trainingscijfers!$A$2:$A$150</c:f>
              <c:strCache>
                <c:ptCount val="149"/>
                <c:pt idx="0">
                  <c:v>9-01-08</c:v>
                </c:pt>
                <c:pt idx="1">
                  <c:v>13-01-08</c:v>
                </c:pt>
                <c:pt idx="2">
                  <c:v>16-01-08</c:v>
                </c:pt>
                <c:pt idx="3">
                  <c:v>18-01-08</c:v>
                </c:pt>
                <c:pt idx="4">
                  <c:v>20-01-08</c:v>
                </c:pt>
                <c:pt idx="5">
                  <c:v>23-01-08</c:v>
                </c:pt>
                <c:pt idx="6">
                  <c:v>26-01-08</c:v>
                </c:pt>
                <c:pt idx="7">
                  <c:v>27-01-08</c:v>
                </c:pt>
                <c:pt idx="8">
                  <c:v>30-01-08</c:v>
                </c:pt>
                <c:pt idx="9">
                  <c:v>2-02-08</c:v>
                </c:pt>
                <c:pt idx="10">
                  <c:v>6-02-08</c:v>
                </c:pt>
                <c:pt idx="11">
                  <c:v>9-02-08</c:v>
                </c:pt>
                <c:pt idx="12">
                  <c:v>10-02-08</c:v>
                </c:pt>
                <c:pt idx="13">
                  <c:v>12-02-08</c:v>
                </c:pt>
                <c:pt idx="14">
                  <c:v>13-02-08</c:v>
                </c:pt>
                <c:pt idx="15">
                  <c:v>16-02-08</c:v>
                </c:pt>
                <c:pt idx="16">
                  <c:v>19-02-08</c:v>
                </c:pt>
                <c:pt idx="17">
                  <c:v>20-02-08</c:v>
                </c:pt>
                <c:pt idx="18">
                  <c:v>23-02-08</c:v>
                </c:pt>
                <c:pt idx="19">
                  <c:v>24-02-08</c:v>
                </c:pt>
                <c:pt idx="20">
                  <c:v>26-02-08</c:v>
                </c:pt>
                <c:pt idx="21">
                  <c:v>27-02-08</c:v>
                </c:pt>
                <c:pt idx="22">
                  <c:v>29-02-08</c:v>
                </c:pt>
                <c:pt idx="23">
                  <c:v>2-03-08</c:v>
                </c:pt>
                <c:pt idx="24">
                  <c:v>4-03-08</c:v>
                </c:pt>
                <c:pt idx="25">
                  <c:v>5-03-08</c:v>
                </c:pt>
                <c:pt idx="26">
                  <c:v>7-03-08</c:v>
                </c:pt>
                <c:pt idx="27">
                  <c:v>11-03-08</c:v>
                </c:pt>
                <c:pt idx="28">
                  <c:v>12-03-08</c:v>
                </c:pt>
                <c:pt idx="29">
                  <c:v>15-03-08</c:v>
                </c:pt>
                <c:pt idx="30">
                  <c:v>18-03-08</c:v>
                </c:pt>
                <c:pt idx="31">
                  <c:v>19-03-08</c:v>
                </c:pt>
                <c:pt idx="32">
                  <c:v>21-03-08</c:v>
                </c:pt>
                <c:pt idx="33">
                  <c:v>22-03-08</c:v>
                </c:pt>
                <c:pt idx="34">
                  <c:v>23-03-08</c:v>
                </c:pt>
                <c:pt idx="35">
                  <c:v>26-03-08</c:v>
                </c:pt>
                <c:pt idx="36">
                  <c:v>28-03-08</c:v>
                </c:pt>
                <c:pt idx="37">
                  <c:v>1-04-08</c:v>
                </c:pt>
                <c:pt idx="38">
                  <c:v>2-04-08</c:v>
                </c:pt>
                <c:pt idx="39">
                  <c:v>4-04-08</c:v>
                </c:pt>
                <c:pt idx="40">
                  <c:v>5-04-08</c:v>
                </c:pt>
                <c:pt idx="41">
                  <c:v>6-04-08</c:v>
                </c:pt>
                <c:pt idx="42">
                  <c:v>8-04-08</c:v>
                </c:pt>
                <c:pt idx="43">
                  <c:v>13-03-08</c:v>
                </c:pt>
                <c:pt idx="44">
                  <c:v>15-04-08</c:v>
                </c:pt>
                <c:pt idx="45">
                  <c:v>16-04-08</c:v>
                </c:pt>
                <c:pt idx="46">
                  <c:v>20-04-08</c:v>
                </c:pt>
                <c:pt idx="47">
                  <c:v>22-04-08</c:v>
                </c:pt>
                <c:pt idx="48">
                  <c:v>23-04-08</c:v>
                </c:pt>
                <c:pt idx="49">
                  <c:v>25-04-08</c:v>
                </c:pt>
                <c:pt idx="50">
                  <c:v>29-04-08</c:v>
                </c:pt>
                <c:pt idx="51">
                  <c:v>30-04-08</c:v>
                </c:pt>
                <c:pt idx="52">
                  <c:v>1-05-08</c:v>
                </c:pt>
                <c:pt idx="53">
                  <c:v>3-05-08</c:v>
                </c:pt>
                <c:pt idx="54">
                  <c:v>4-05-08</c:v>
                </c:pt>
                <c:pt idx="55">
                  <c:v>6-05-08</c:v>
                </c:pt>
                <c:pt idx="56">
                  <c:v>7-05-08</c:v>
                </c:pt>
                <c:pt idx="57">
                  <c:v>9-05-08</c:v>
                </c:pt>
                <c:pt idx="58">
                  <c:v>11-05-08</c:v>
                </c:pt>
                <c:pt idx="59">
                  <c:v>13-05-08</c:v>
                </c:pt>
                <c:pt idx="60">
                  <c:v>14-05-08</c:v>
                </c:pt>
                <c:pt idx="61">
                  <c:v>16-05-08</c:v>
                </c:pt>
                <c:pt idx="62">
                  <c:v>20-05-08</c:v>
                </c:pt>
                <c:pt idx="63">
                  <c:v>21-05-08</c:v>
                </c:pt>
                <c:pt idx="64">
                  <c:v>27-05-08</c:v>
                </c:pt>
                <c:pt idx="65">
                  <c:v>28-05-08</c:v>
                </c:pt>
                <c:pt idx="66">
                  <c:v>7-06-08</c:v>
                </c:pt>
                <c:pt idx="67">
                  <c:v>8-06-08</c:v>
                </c:pt>
                <c:pt idx="68">
                  <c:v>10-06-08</c:v>
                </c:pt>
                <c:pt idx="69">
                  <c:v>11-06-08</c:v>
                </c:pt>
                <c:pt idx="70">
                  <c:v>13-06-08</c:v>
                </c:pt>
                <c:pt idx="71">
                  <c:v>17-06-08</c:v>
                </c:pt>
                <c:pt idx="72">
                  <c:v>18-06-08</c:v>
                </c:pt>
                <c:pt idx="73">
                  <c:v>21-06-08</c:v>
                </c:pt>
                <c:pt idx="74">
                  <c:v>24-06-08</c:v>
                </c:pt>
                <c:pt idx="75">
                  <c:v>25-06-08</c:v>
                </c:pt>
                <c:pt idx="76">
                  <c:v>1-07-08</c:v>
                </c:pt>
                <c:pt idx="77">
                  <c:v>2-07-08</c:v>
                </c:pt>
                <c:pt idx="78">
                  <c:v>4-07-08</c:v>
                </c:pt>
                <c:pt idx="79">
                  <c:v>8-07-08</c:v>
                </c:pt>
                <c:pt idx="80">
                  <c:v>9-07-08</c:v>
                </c:pt>
                <c:pt idx="81">
                  <c:v>11-07-08</c:v>
                </c:pt>
                <c:pt idx="82">
                  <c:v>12-07-08</c:v>
                </c:pt>
                <c:pt idx="83">
                  <c:v>13-07-08</c:v>
                </c:pt>
                <c:pt idx="84">
                  <c:v>15-07-08</c:v>
                </c:pt>
                <c:pt idx="85">
                  <c:v>16-07-08</c:v>
                </c:pt>
                <c:pt idx="86">
                  <c:v>18-07-08</c:v>
                </c:pt>
                <c:pt idx="87">
                  <c:v>19-07-08</c:v>
                </c:pt>
                <c:pt idx="88">
                  <c:v>21-07-08</c:v>
                </c:pt>
                <c:pt idx="89">
                  <c:v>23-07-08</c:v>
                </c:pt>
                <c:pt idx="90">
                  <c:v>25-07-08</c:v>
                </c:pt>
                <c:pt idx="91">
                  <c:v>26-07-08</c:v>
                </c:pt>
                <c:pt idx="92">
                  <c:v>27-07-08</c:v>
                </c:pt>
                <c:pt idx="93">
                  <c:v>29-07-08</c:v>
                </c:pt>
                <c:pt idx="94">
                  <c:v>30-07-08</c:v>
                </c:pt>
                <c:pt idx="95">
                  <c:v>31-07-08</c:v>
                </c:pt>
                <c:pt idx="96">
                  <c:v>2-08-08</c:v>
                </c:pt>
                <c:pt idx="97">
                  <c:v>6-08-08</c:v>
                </c:pt>
                <c:pt idx="98">
                  <c:v>7-08-08</c:v>
                </c:pt>
                <c:pt idx="99">
                  <c:v>8-08-08</c:v>
                </c:pt>
                <c:pt idx="100">
                  <c:v>9-08-08</c:v>
                </c:pt>
                <c:pt idx="101">
                  <c:v>10-08-08</c:v>
                </c:pt>
                <c:pt idx="102">
                  <c:v>12-08-08</c:v>
                </c:pt>
                <c:pt idx="103">
                  <c:v>13-08-08</c:v>
                </c:pt>
                <c:pt idx="104">
                  <c:v>16-08-08</c:v>
                </c:pt>
                <c:pt idx="105">
                  <c:v>17-08-08</c:v>
                </c:pt>
                <c:pt idx="106">
                  <c:v>19-08-08</c:v>
                </c:pt>
                <c:pt idx="107">
                  <c:v>20-08-08</c:v>
                </c:pt>
                <c:pt idx="108">
                  <c:v>23-08-08</c:v>
                </c:pt>
                <c:pt idx="109">
                  <c:v>23-08-08</c:v>
                </c:pt>
                <c:pt idx="110">
                  <c:v>24-08-08</c:v>
                </c:pt>
                <c:pt idx="111">
                  <c:v>28-08-08</c:v>
                </c:pt>
                <c:pt idx="112">
                  <c:v>2-09-08</c:v>
                </c:pt>
                <c:pt idx="113">
                  <c:v>3-09-08</c:v>
                </c:pt>
                <c:pt idx="114">
                  <c:v>6-09-08</c:v>
                </c:pt>
                <c:pt idx="115">
                  <c:v>7-09-08</c:v>
                </c:pt>
                <c:pt idx="116">
                  <c:v>9-09-08</c:v>
                </c:pt>
                <c:pt idx="117">
                  <c:v>10-09-08</c:v>
                </c:pt>
                <c:pt idx="118">
                  <c:v>17-09-08</c:v>
                </c:pt>
                <c:pt idx="119">
                  <c:v>19-09-08</c:v>
                </c:pt>
                <c:pt idx="120">
                  <c:v>27-09-08</c:v>
                </c:pt>
                <c:pt idx="121">
                  <c:v>28-09-08</c:v>
                </c:pt>
                <c:pt idx="122">
                  <c:v>1-10-08</c:v>
                </c:pt>
                <c:pt idx="123">
                  <c:v>3-10-08</c:v>
                </c:pt>
                <c:pt idx="124">
                  <c:v>4-10-08</c:v>
                </c:pt>
                <c:pt idx="125">
                  <c:v>5-10-08</c:v>
                </c:pt>
                <c:pt idx="126">
                  <c:v>8-10-08</c:v>
                </c:pt>
                <c:pt idx="127">
                  <c:v>10-10-08</c:v>
                </c:pt>
                <c:pt idx="128">
                  <c:v>15-10-08</c:v>
                </c:pt>
                <c:pt idx="129">
                  <c:v>17-10-2008</c:v>
                </c:pt>
                <c:pt idx="130">
                  <c:v>18-10-2008</c:v>
                </c:pt>
                <c:pt idx="131">
                  <c:v>19-10-2008</c:v>
                </c:pt>
                <c:pt idx="132">
                  <c:v>21-10-2008</c:v>
                </c:pt>
                <c:pt idx="133">
                  <c:v>24-10-2008</c:v>
                </c:pt>
                <c:pt idx="134">
                  <c:v>2-11-08</c:v>
                </c:pt>
                <c:pt idx="135">
                  <c:v>5-11-08</c:v>
                </c:pt>
                <c:pt idx="136">
                  <c:v>7-11-08</c:v>
                </c:pt>
                <c:pt idx="137">
                  <c:v>8-11-08</c:v>
                </c:pt>
                <c:pt idx="138">
                  <c:v>12-11-08</c:v>
                </c:pt>
                <c:pt idx="139">
                  <c:v>13-11-2008</c:v>
                </c:pt>
                <c:pt idx="140">
                  <c:v>19-11-08</c:v>
                </c:pt>
                <c:pt idx="141">
                  <c:v>25-11-08</c:v>
                </c:pt>
                <c:pt idx="142">
                  <c:v>30-11-08</c:v>
                </c:pt>
                <c:pt idx="143">
                  <c:v>4-12-08</c:v>
                </c:pt>
                <c:pt idx="144">
                  <c:v>7-12-08</c:v>
                </c:pt>
                <c:pt idx="145">
                  <c:v>24-12-08</c:v>
                </c:pt>
                <c:pt idx="146">
                  <c:v>26-12-08</c:v>
                </c:pt>
                <c:pt idx="147">
                  <c:v>28-12-08</c:v>
                </c:pt>
                <c:pt idx="148">
                  <c:v>31-12-08</c:v>
                </c:pt>
              </c:strCache>
            </c:strRef>
          </c:cat>
          <c:val>
            <c:numRef>
              <c:f>Trainingscijfers!$D$2:$D$150</c:f>
              <c:numCache>
                <c:ptCount val="149"/>
                <c:pt idx="6">
                  <c:v>0.07797453703703704</c:v>
                </c:pt>
                <c:pt idx="8">
                  <c:v>0.07689814814814815</c:v>
                </c:pt>
                <c:pt idx="10">
                  <c:v>0.07857638888888889</c:v>
                </c:pt>
                <c:pt idx="11">
                  <c:v>0.07056712962962963</c:v>
                </c:pt>
                <c:pt idx="12">
                  <c:v>0.07342592592592594</c:v>
                </c:pt>
                <c:pt idx="14">
                  <c:v>0.08422453703703703</c:v>
                </c:pt>
                <c:pt idx="16">
                  <c:v>0.07832175925925926</c:v>
                </c:pt>
                <c:pt idx="20">
                  <c:v>0.08181712962962963</c:v>
                </c:pt>
                <c:pt idx="21">
                  <c:v>0.08466435185185185</c:v>
                </c:pt>
                <c:pt idx="24">
                  <c:v>0.08353009259259259</c:v>
                </c:pt>
                <c:pt idx="25">
                  <c:v>0.07997685185185184</c:v>
                </c:pt>
                <c:pt idx="27">
                  <c:v>0.08313657407407408</c:v>
                </c:pt>
                <c:pt idx="28">
                  <c:v>0.08466435185185185</c:v>
                </c:pt>
                <c:pt idx="30">
                  <c:v>0.08133101851851852</c:v>
                </c:pt>
                <c:pt idx="31">
                  <c:v>0.08163194444444444</c:v>
                </c:pt>
                <c:pt idx="42">
                  <c:v>0.09027777777777778</c:v>
                </c:pt>
                <c:pt idx="44">
                  <c:v>0.08390046296296295</c:v>
                </c:pt>
                <c:pt idx="45">
                  <c:v>0.08443287037037038</c:v>
                </c:pt>
                <c:pt idx="47">
                  <c:v>0.08434027777777776</c:v>
                </c:pt>
                <c:pt idx="48">
                  <c:v>0.08498842592592593</c:v>
                </c:pt>
                <c:pt idx="51">
                  <c:v>0.07778935185185186</c:v>
                </c:pt>
                <c:pt idx="62">
                  <c:v>0.08300925925925927</c:v>
                </c:pt>
                <c:pt idx="63">
                  <c:v>0.08466435185185185</c:v>
                </c:pt>
                <c:pt idx="64">
                  <c:v>0.086875</c:v>
                </c:pt>
                <c:pt idx="65">
                  <c:v>0.08354166666666667</c:v>
                </c:pt>
                <c:pt idx="68">
                  <c:v>0.08263888888888889</c:v>
                </c:pt>
                <c:pt idx="69">
                  <c:v>0.08333333333333333</c:v>
                </c:pt>
                <c:pt idx="71">
                  <c:v>0.08373842592592594</c:v>
                </c:pt>
                <c:pt idx="72">
                  <c:v>0.08417824074074075</c:v>
                </c:pt>
                <c:pt idx="74">
                  <c:v>0.0827662037037037</c:v>
                </c:pt>
                <c:pt idx="75">
                  <c:v>0.08599537037037037</c:v>
                </c:pt>
                <c:pt idx="76">
                  <c:v>0.08623842592592591</c:v>
                </c:pt>
                <c:pt idx="77">
                  <c:v>0.09366898148148149</c:v>
                </c:pt>
                <c:pt idx="79">
                  <c:v>0.07958333333333334</c:v>
                </c:pt>
                <c:pt idx="80">
                  <c:v>0.08130787037037036</c:v>
                </c:pt>
                <c:pt idx="89">
                  <c:v>0.0842013888888889</c:v>
                </c:pt>
                <c:pt idx="90">
                  <c:v>0.0827662037037037</c:v>
                </c:pt>
                <c:pt idx="112">
                  <c:v>0.08518518518518518</c:v>
                </c:pt>
                <c:pt idx="116">
                  <c:v>0.08219907407407408</c:v>
                </c:pt>
                <c:pt idx="117">
                  <c:v>0.0815625</c:v>
                </c:pt>
                <c:pt idx="129">
                  <c:v>0.07857638888888889</c:v>
                </c:pt>
                <c:pt idx="131">
                  <c:v>0.07774305555555555</c:v>
                </c:pt>
                <c:pt idx="138">
                  <c:v>0.0739699074074074</c:v>
                </c:pt>
                <c:pt idx="139">
                  <c:v>0.08313657407407408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Trainingscijfers!$A$2:$A$150</c:f>
              <c:strCache>
                <c:ptCount val="149"/>
                <c:pt idx="0">
                  <c:v>9-01-08</c:v>
                </c:pt>
                <c:pt idx="1">
                  <c:v>13-01-08</c:v>
                </c:pt>
                <c:pt idx="2">
                  <c:v>16-01-08</c:v>
                </c:pt>
                <c:pt idx="3">
                  <c:v>18-01-08</c:v>
                </c:pt>
                <c:pt idx="4">
                  <c:v>20-01-08</c:v>
                </c:pt>
                <c:pt idx="5">
                  <c:v>23-01-08</c:v>
                </c:pt>
                <c:pt idx="6">
                  <c:v>26-01-08</c:v>
                </c:pt>
                <c:pt idx="7">
                  <c:v>27-01-08</c:v>
                </c:pt>
                <c:pt idx="8">
                  <c:v>30-01-08</c:v>
                </c:pt>
                <c:pt idx="9">
                  <c:v>2-02-08</c:v>
                </c:pt>
                <c:pt idx="10">
                  <c:v>6-02-08</c:v>
                </c:pt>
                <c:pt idx="11">
                  <c:v>9-02-08</c:v>
                </c:pt>
                <c:pt idx="12">
                  <c:v>10-02-08</c:v>
                </c:pt>
                <c:pt idx="13">
                  <c:v>12-02-08</c:v>
                </c:pt>
                <c:pt idx="14">
                  <c:v>13-02-08</c:v>
                </c:pt>
                <c:pt idx="15">
                  <c:v>16-02-08</c:v>
                </c:pt>
                <c:pt idx="16">
                  <c:v>19-02-08</c:v>
                </c:pt>
                <c:pt idx="17">
                  <c:v>20-02-08</c:v>
                </c:pt>
                <c:pt idx="18">
                  <c:v>23-02-08</c:v>
                </c:pt>
                <c:pt idx="19">
                  <c:v>24-02-08</c:v>
                </c:pt>
                <c:pt idx="20">
                  <c:v>26-02-08</c:v>
                </c:pt>
                <c:pt idx="21">
                  <c:v>27-02-08</c:v>
                </c:pt>
                <c:pt idx="22">
                  <c:v>29-02-08</c:v>
                </c:pt>
                <c:pt idx="23">
                  <c:v>2-03-08</c:v>
                </c:pt>
                <c:pt idx="24">
                  <c:v>4-03-08</c:v>
                </c:pt>
                <c:pt idx="25">
                  <c:v>5-03-08</c:v>
                </c:pt>
                <c:pt idx="26">
                  <c:v>7-03-08</c:v>
                </c:pt>
                <c:pt idx="27">
                  <c:v>11-03-08</c:v>
                </c:pt>
                <c:pt idx="28">
                  <c:v>12-03-08</c:v>
                </c:pt>
                <c:pt idx="29">
                  <c:v>15-03-08</c:v>
                </c:pt>
                <c:pt idx="30">
                  <c:v>18-03-08</c:v>
                </c:pt>
                <c:pt idx="31">
                  <c:v>19-03-08</c:v>
                </c:pt>
                <c:pt idx="32">
                  <c:v>21-03-08</c:v>
                </c:pt>
                <c:pt idx="33">
                  <c:v>22-03-08</c:v>
                </c:pt>
                <c:pt idx="34">
                  <c:v>23-03-08</c:v>
                </c:pt>
                <c:pt idx="35">
                  <c:v>26-03-08</c:v>
                </c:pt>
                <c:pt idx="36">
                  <c:v>28-03-08</c:v>
                </c:pt>
                <c:pt idx="37">
                  <c:v>1-04-08</c:v>
                </c:pt>
                <c:pt idx="38">
                  <c:v>2-04-08</c:v>
                </c:pt>
                <c:pt idx="39">
                  <c:v>4-04-08</c:v>
                </c:pt>
                <c:pt idx="40">
                  <c:v>5-04-08</c:v>
                </c:pt>
                <c:pt idx="41">
                  <c:v>6-04-08</c:v>
                </c:pt>
                <c:pt idx="42">
                  <c:v>8-04-08</c:v>
                </c:pt>
                <c:pt idx="43">
                  <c:v>13-03-08</c:v>
                </c:pt>
                <c:pt idx="44">
                  <c:v>15-04-08</c:v>
                </c:pt>
                <c:pt idx="45">
                  <c:v>16-04-08</c:v>
                </c:pt>
                <c:pt idx="46">
                  <c:v>20-04-08</c:v>
                </c:pt>
                <c:pt idx="47">
                  <c:v>22-04-08</c:v>
                </c:pt>
                <c:pt idx="48">
                  <c:v>23-04-08</c:v>
                </c:pt>
                <c:pt idx="49">
                  <c:v>25-04-08</c:v>
                </c:pt>
                <c:pt idx="50">
                  <c:v>29-04-08</c:v>
                </c:pt>
                <c:pt idx="51">
                  <c:v>30-04-08</c:v>
                </c:pt>
                <c:pt idx="52">
                  <c:v>1-05-08</c:v>
                </c:pt>
                <c:pt idx="53">
                  <c:v>3-05-08</c:v>
                </c:pt>
                <c:pt idx="54">
                  <c:v>4-05-08</c:v>
                </c:pt>
                <c:pt idx="55">
                  <c:v>6-05-08</c:v>
                </c:pt>
                <c:pt idx="56">
                  <c:v>7-05-08</c:v>
                </c:pt>
                <c:pt idx="57">
                  <c:v>9-05-08</c:v>
                </c:pt>
                <c:pt idx="58">
                  <c:v>11-05-08</c:v>
                </c:pt>
                <c:pt idx="59">
                  <c:v>13-05-08</c:v>
                </c:pt>
                <c:pt idx="60">
                  <c:v>14-05-08</c:v>
                </c:pt>
                <c:pt idx="61">
                  <c:v>16-05-08</c:v>
                </c:pt>
                <c:pt idx="62">
                  <c:v>20-05-08</c:v>
                </c:pt>
                <c:pt idx="63">
                  <c:v>21-05-08</c:v>
                </c:pt>
                <c:pt idx="64">
                  <c:v>27-05-08</c:v>
                </c:pt>
                <c:pt idx="65">
                  <c:v>28-05-08</c:v>
                </c:pt>
                <c:pt idx="66">
                  <c:v>7-06-08</c:v>
                </c:pt>
                <c:pt idx="67">
                  <c:v>8-06-08</c:v>
                </c:pt>
                <c:pt idx="68">
                  <c:v>10-06-08</c:v>
                </c:pt>
                <c:pt idx="69">
                  <c:v>11-06-08</c:v>
                </c:pt>
                <c:pt idx="70">
                  <c:v>13-06-08</c:v>
                </c:pt>
                <c:pt idx="71">
                  <c:v>17-06-08</c:v>
                </c:pt>
                <c:pt idx="72">
                  <c:v>18-06-08</c:v>
                </c:pt>
                <c:pt idx="73">
                  <c:v>21-06-08</c:v>
                </c:pt>
                <c:pt idx="74">
                  <c:v>24-06-08</c:v>
                </c:pt>
                <c:pt idx="75">
                  <c:v>25-06-08</c:v>
                </c:pt>
                <c:pt idx="76">
                  <c:v>1-07-08</c:v>
                </c:pt>
                <c:pt idx="77">
                  <c:v>2-07-08</c:v>
                </c:pt>
                <c:pt idx="78">
                  <c:v>4-07-08</c:v>
                </c:pt>
                <c:pt idx="79">
                  <c:v>8-07-08</c:v>
                </c:pt>
                <c:pt idx="80">
                  <c:v>9-07-08</c:v>
                </c:pt>
                <c:pt idx="81">
                  <c:v>11-07-08</c:v>
                </c:pt>
                <c:pt idx="82">
                  <c:v>12-07-08</c:v>
                </c:pt>
                <c:pt idx="83">
                  <c:v>13-07-08</c:v>
                </c:pt>
                <c:pt idx="84">
                  <c:v>15-07-08</c:v>
                </c:pt>
                <c:pt idx="85">
                  <c:v>16-07-08</c:v>
                </c:pt>
                <c:pt idx="86">
                  <c:v>18-07-08</c:v>
                </c:pt>
                <c:pt idx="87">
                  <c:v>19-07-08</c:v>
                </c:pt>
                <c:pt idx="88">
                  <c:v>21-07-08</c:v>
                </c:pt>
                <c:pt idx="89">
                  <c:v>23-07-08</c:v>
                </c:pt>
                <c:pt idx="90">
                  <c:v>25-07-08</c:v>
                </c:pt>
                <c:pt idx="91">
                  <c:v>26-07-08</c:v>
                </c:pt>
                <c:pt idx="92">
                  <c:v>27-07-08</c:v>
                </c:pt>
                <c:pt idx="93">
                  <c:v>29-07-08</c:v>
                </c:pt>
                <c:pt idx="94">
                  <c:v>30-07-08</c:v>
                </c:pt>
                <c:pt idx="95">
                  <c:v>31-07-08</c:v>
                </c:pt>
                <c:pt idx="96">
                  <c:v>2-08-08</c:v>
                </c:pt>
                <c:pt idx="97">
                  <c:v>6-08-08</c:v>
                </c:pt>
                <c:pt idx="98">
                  <c:v>7-08-08</c:v>
                </c:pt>
                <c:pt idx="99">
                  <c:v>8-08-08</c:v>
                </c:pt>
                <c:pt idx="100">
                  <c:v>9-08-08</c:v>
                </c:pt>
                <c:pt idx="101">
                  <c:v>10-08-08</c:v>
                </c:pt>
                <c:pt idx="102">
                  <c:v>12-08-08</c:v>
                </c:pt>
                <c:pt idx="103">
                  <c:v>13-08-08</c:v>
                </c:pt>
                <c:pt idx="104">
                  <c:v>16-08-08</c:v>
                </c:pt>
                <c:pt idx="105">
                  <c:v>17-08-08</c:v>
                </c:pt>
                <c:pt idx="106">
                  <c:v>19-08-08</c:v>
                </c:pt>
                <c:pt idx="107">
                  <c:v>20-08-08</c:v>
                </c:pt>
                <c:pt idx="108">
                  <c:v>23-08-08</c:v>
                </c:pt>
                <c:pt idx="109">
                  <c:v>23-08-08</c:v>
                </c:pt>
                <c:pt idx="110">
                  <c:v>24-08-08</c:v>
                </c:pt>
                <c:pt idx="111">
                  <c:v>28-08-08</c:v>
                </c:pt>
                <c:pt idx="112">
                  <c:v>2-09-08</c:v>
                </c:pt>
                <c:pt idx="113">
                  <c:v>3-09-08</c:v>
                </c:pt>
                <c:pt idx="114">
                  <c:v>6-09-08</c:v>
                </c:pt>
                <c:pt idx="115">
                  <c:v>7-09-08</c:v>
                </c:pt>
                <c:pt idx="116">
                  <c:v>9-09-08</c:v>
                </c:pt>
                <c:pt idx="117">
                  <c:v>10-09-08</c:v>
                </c:pt>
                <c:pt idx="118">
                  <c:v>17-09-08</c:v>
                </c:pt>
                <c:pt idx="119">
                  <c:v>19-09-08</c:v>
                </c:pt>
                <c:pt idx="120">
                  <c:v>27-09-08</c:v>
                </c:pt>
                <c:pt idx="121">
                  <c:v>28-09-08</c:v>
                </c:pt>
                <c:pt idx="122">
                  <c:v>1-10-08</c:v>
                </c:pt>
                <c:pt idx="123">
                  <c:v>3-10-08</c:v>
                </c:pt>
                <c:pt idx="124">
                  <c:v>4-10-08</c:v>
                </c:pt>
                <c:pt idx="125">
                  <c:v>5-10-08</c:v>
                </c:pt>
                <c:pt idx="126">
                  <c:v>8-10-08</c:v>
                </c:pt>
                <c:pt idx="127">
                  <c:v>10-10-08</c:v>
                </c:pt>
                <c:pt idx="128">
                  <c:v>15-10-08</c:v>
                </c:pt>
                <c:pt idx="129">
                  <c:v>17-10-2008</c:v>
                </c:pt>
                <c:pt idx="130">
                  <c:v>18-10-2008</c:v>
                </c:pt>
                <c:pt idx="131">
                  <c:v>19-10-2008</c:v>
                </c:pt>
                <c:pt idx="132">
                  <c:v>21-10-2008</c:v>
                </c:pt>
                <c:pt idx="133">
                  <c:v>24-10-2008</c:v>
                </c:pt>
                <c:pt idx="134">
                  <c:v>2-11-08</c:v>
                </c:pt>
                <c:pt idx="135">
                  <c:v>5-11-08</c:v>
                </c:pt>
                <c:pt idx="136">
                  <c:v>7-11-08</c:v>
                </c:pt>
                <c:pt idx="137">
                  <c:v>8-11-08</c:v>
                </c:pt>
                <c:pt idx="138">
                  <c:v>12-11-08</c:v>
                </c:pt>
                <c:pt idx="139">
                  <c:v>13-11-2008</c:v>
                </c:pt>
                <c:pt idx="140">
                  <c:v>19-11-08</c:v>
                </c:pt>
                <c:pt idx="141">
                  <c:v>25-11-08</c:v>
                </c:pt>
                <c:pt idx="142">
                  <c:v>30-11-08</c:v>
                </c:pt>
                <c:pt idx="143">
                  <c:v>4-12-08</c:v>
                </c:pt>
                <c:pt idx="144">
                  <c:v>7-12-08</c:v>
                </c:pt>
                <c:pt idx="145">
                  <c:v>24-12-08</c:v>
                </c:pt>
                <c:pt idx="146">
                  <c:v>26-12-08</c:v>
                </c:pt>
                <c:pt idx="147">
                  <c:v>28-12-08</c:v>
                </c:pt>
                <c:pt idx="148">
                  <c:v>31-12-08</c:v>
                </c:pt>
              </c:strCache>
            </c:strRef>
          </c:cat>
          <c:val>
            <c:numRef>
              <c:f>Trainingscijfers!$E$2:$E$150</c:f>
              <c:numCache>
                <c:ptCount val="149"/>
                <c:pt idx="23">
                  <c:v>0.1009837962962963</c:v>
                </c:pt>
                <c:pt idx="29">
                  <c:v>0.09271990740740742</c:v>
                </c:pt>
                <c:pt idx="34">
                  <c:v>0.09954861111111112</c:v>
                </c:pt>
                <c:pt idx="35">
                  <c:v>0.10010416666666666</c:v>
                </c:pt>
                <c:pt idx="37">
                  <c:v>0.09815972222222223</c:v>
                </c:pt>
                <c:pt idx="38">
                  <c:v>0.09659722222222222</c:v>
                </c:pt>
                <c:pt idx="41">
                  <c:v>0.10248842592592593</c:v>
                </c:pt>
                <c:pt idx="46">
                  <c:v>0.09288194444444443</c:v>
                </c:pt>
                <c:pt idx="53">
                  <c:v>0.0992013888888889</c:v>
                </c:pt>
                <c:pt idx="54">
                  <c:v>0.0953125</c:v>
                </c:pt>
                <c:pt idx="55">
                  <c:v>0.10065972222222223</c:v>
                </c:pt>
                <c:pt idx="56">
                  <c:v>0.10197916666666666</c:v>
                </c:pt>
                <c:pt idx="59">
                  <c:v>0.09452546296296298</c:v>
                </c:pt>
                <c:pt idx="60">
                  <c:v>0.0966087962962963</c:v>
                </c:pt>
                <c:pt idx="81">
                  <c:v>0.09346064814814814</c:v>
                </c:pt>
                <c:pt idx="83">
                  <c:v>0.09315972222222223</c:v>
                </c:pt>
                <c:pt idx="84">
                  <c:v>0.09608796296296296</c:v>
                </c:pt>
                <c:pt idx="85">
                  <c:v>0.09765046296296297</c:v>
                </c:pt>
                <c:pt idx="86">
                  <c:v>0.1005787037037037</c:v>
                </c:pt>
                <c:pt idx="94">
                  <c:v>0.10219907407407408</c:v>
                </c:pt>
                <c:pt idx="95">
                  <c:v>0.10075231481481482</c:v>
                </c:pt>
                <c:pt idx="98">
                  <c:v>0.09563657407407407</c:v>
                </c:pt>
                <c:pt idx="100">
                  <c:v>0.0865162037037037</c:v>
                </c:pt>
                <c:pt idx="101">
                  <c:v>0.08761574074074074</c:v>
                </c:pt>
                <c:pt idx="102">
                  <c:v>0.09483796296296297</c:v>
                </c:pt>
                <c:pt idx="103">
                  <c:v>0.10025462962962962</c:v>
                </c:pt>
                <c:pt idx="106">
                  <c:v>0.09814814814814815</c:v>
                </c:pt>
                <c:pt idx="107">
                  <c:v>0.09885416666666667</c:v>
                </c:pt>
                <c:pt idx="108">
                  <c:v>0.0935300925925926</c:v>
                </c:pt>
                <c:pt idx="132">
                  <c:v>0.10069444444444443</c:v>
                </c:pt>
                <c:pt idx="133">
                  <c:v>0.09258101851851852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Trainingscijfers!$A$2:$A$150</c:f>
              <c:strCache>
                <c:ptCount val="149"/>
                <c:pt idx="0">
                  <c:v>9-01-08</c:v>
                </c:pt>
                <c:pt idx="1">
                  <c:v>13-01-08</c:v>
                </c:pt>
                <c:pt idx="2">
                  <c:v>16-01-08</c:v>
                </c:pt>
                <c:pt idx="3">
                  <c:v>18-01-08</c:v>
                </c:pt>
                <c:pt idx="4">
                  <c:v>20-01-08</c:v>
                </c:pt>
                <c:pt idx="5">
                  <c:v>23-01-08</c:v>
                </c:pt>
                <c:pt idx="6">
                  <c:v>26-01-08</c:v>
                </c:pt>
                <c:pt idx="7">
                  <c:v>27-01-08</c:v>
                </c:pt>
                <c:pt idx="8">
                  <c:v>30-01-08</c:v>
                </c:pt>
                <c:pt idx="9">
                  <c:v>2-02-08</c:v>
                </c:pt>
                <c:pt idx="10">
                  <c:v>6-02-08</c:v>
                </c:pt>
                <c:pt idx="11">
                  <c:v>9-02-08</c:v>
                </c:pt>
                <c:pt idx="12">
                  <c:v>10-02-08</c:v>
                </c:pt>
                <c:pt idx="13">
                  <c:v>12-02-08</c:v>
                </c:pt>
                <c:pt idx="14">
                  <c:v>13-02-08</c:v>
                </c:pt>
                <c:pt idx="15">
                  <c:v>16-02-08</c:v>
                </c:pt>
                <c:pt idx="16">
                  <c:v>19-02-08</c:v>
                </c:pt>
                <c:pt idx="17">
                  <c:v>20-02-08</c:v>
                </c:pt>
                <c:pt idx="18">
                  <c:v>23-02-08</c:v>
                </c:pt>
                <c:pt idx="19">
                  <c:v>24-02-08</c:v>
                </c:pt>
                <c:pt idx="20">
                  <c:v>26-02-08</c:v>
                </c:pt>
                <c:pt idx="21">
                  <c:v>27-02-08</c:v>
                </c:pt>
                <c:pt idx="22">
                  <c:v>29-02-08</c:v>
                </c:pt>
                <c:pt idx="23">
                  <c:v>2-03-08</c:v>
                </c:pt>
                <c:pt idx="24">
                  <c:v>4-03-08</c:v>
                </c:pt>
                <c:pt idx="25">
                  <c:v>5-03-08</c:v>
                </c:pt>
                <c:pt idx="26">
                  <c:v>7-03-08</c:v>
                </c:pt>
                <c:pt idx="27">
                  <c:v>11-03-08</c:v>
                </c:pt>
                <c:pt idx="28">
                  <c:v>12-03-08</c:v>
                </c:pt>
                <c:pt idx="29">
                  <c:v>15-03-08</c:v>
                </c:pt>
                <c:pt idx="30">
                  <c:v>18-03-08</c:v>
                </c:pt>
                <c:pt idx="31">
                  <c:v>19-03-08</c:v>
                </c:pt>
                <c:pt idx="32">
                  <c:v>21-03-08</c:v>
                </c:pt>
                <c:pt idx="33">
                  <c:v>22-03-08</c:v>
                </c:pt>
                <c:pt idx="34">
                  <c:v>23-03-08</c:v>
                </c:pt>
                <c:pt idx="35">
                  <c:v>26-03-08</c:v>
                </c:pt>
                <c:pt idx="36">
                  <c:v>28-03-08</c:v>
                </c:pt>
                <c:pt idx="37">
                  <c:v>1-04-08</c:v>
                </c:pt>
                <c:pt idx="38">
                  <c:v>2-04-08</c:v>
                </c:pt>
                <c:pt idx="39">
                  <c:v>4-04-08</c:v>
                </c:pt>
                <c:pt idx="40">
                  <c:v>5-04-08</c:v>
                </c:pt>
                <c:pt idx="41">
                  <c:v>6-04-08</c:v>
                </c:pt>
                <c:pt idx="42">
                  <c:v>8-04-08</c:v>
                </c:pt>
                <c:pt idx="43">
                  <c:v>13-03-08</c:v>
                </c:pt>
                <c:pt idx="44">
                  <c:v>15-04-08</c:v>
                </c:pt>
                <c:pt idx="45">
                  <c:v>16-04-08</c:v>
                </c:pt>
                <c:pt idx="46">
                  <c:v>20-04-08</c:v>
                </c:pt>
                <c:pt idx="47">
                  <c:v>22-04-08</c:v>
                </c:pt>
                <c:pt idx="48">
                  <c:v>23-04-08</c:v>
                </c:pt>
                <c:pt idx="49">
                  <c:v>25-04-08</c:v>
                </c:pt>
                <c:pt idx="50">
                  <c:v>29-04-08</c:v>
                </c:pt>
                <c:pt idx="51">
                  <c:v>30-04-08</c:v>
                </c:pt>
                <c:pt idx="52">
                  <c:v>1-05-08</c:v>
                </c:pt>
                <c:pt idx="53">
                  <c:v>3-05-08</c:v>
                </c:pt>
                <c:pt idx="54">
                  <c:v>4-05-08</c:v>
                </c:pt>
                <c:pt idx="55">
                  <c:v>6-05-08</c:v>
                </c:pt>
                <c:pt idx="56">
                  <c:v>7-05-08</c:v>
                </c:pt>
                <c:pt idx="57">
                  <c:v>9-05-08</c:v>
                </c:pt>
                <c:pt idx="58">
                  <c:v>11-05-08</c:v>
                </c:pt>
                <c:pt idx="59">
                  <c:v>13-05-08</c:v>
                </c:pt>
                <c:pt idx="60">
                  <c:v>14-05-08</c:v>
                </c:pt>
                <c:pt idx="61">
                  <c:v>16-05-08</c:v>
                </c:pt>
                <c:pt idx="62">
                  <c:v>20-05-08</c:v>
                </c:pt>
                <c:pt idx="63">
                  <c:v>21-05-08</c:v>
                </c:pt>
                <c:pt idx="64">
                  <c:v>27-05-08</c:v>
                </c:pt>
                <c:pt idx="65">
                  <c:v>28-05-08</c:v>
                </c:pt>
                <c:pt idx="66">
                  <c:v>7-06-08</c:v>
                </c:pt>
                <c:pt idx="67">
                  <c:v>8-06-08</c:v>
                </c:pt>
                <c:pt idx="68">
                  <c:v>10-06-08</c:v>
                </c:pt>
                <c:pt idx="69">
                  <c:v>11-06-08</c:v>
                </c:pt>
                <c:pt idx="70">
                  <c:v>13-06-08</c:v>
                </c:pt>
                <c:pt idx="71">
                  <c:v>17-06-08</c:v>
                </c:pt>
                <c:pt idx="72">
                  <c:v>18-06-08</c:v>
                </c:pt>
                <c:pt idx="73">
                  <c:v>21-06-08</c:v>
                </c:pt>
                <c:pt idx="74">
                  <c:v>24-06-08</c:v>
                </c:pt>
                <c:pt idx="75">
                  <c:v>25-06-08</c:v>
                </c:pt>
                <c:pt idx="76">
                  <c:v>1-07-08</c:v>
                </c:pt>
                <c:pt idx="77">
                  <c:v>2-07-08</c:v>
                </c:pt>
                <c:pt idx="78">
                  <c:v>4-07-08</c:v>
                </c:pt>
                <c:pt idx="79">
                  <c:v>8-07-08</c:v>
                </c:pt>
                <c:pt idx="80">
                  <c:v>9-07-08</c:v>
                </c:pt>
                <c:pt idx="81">
                  <c:v>11-07-08</c:v>
                </c:pt>
                <c:pt idx="82">
                  <c:v>12-07-08</c:v>
                </c:pt>
                <c:pt idx="83">
                  <c:v>13-07-08</c:v>
                </c:pt>
                <c:pt idx="84">
                  <c:v>15-07-08</c:v>
                </c:pt>
                <c:pt idx="85">
                  <c:v>16-07-08</c:v>
                </c:pt>
                <c:pt idx="86">
                  <c:v>18-07-08</c:v>
                </c:pt>
                <c:pt idx="87">
                  <c:v>19-07-08</c:v>
                </c:pt>
                <c:pt idx="88">
                  <c:v>21-07-08</c:v>
                </c:pt>
                <c:pt idx="89">
                  <c:v>23-07-08</c:v>
                </c:pt>
                <c:pt idx="90">
                  <c:v>25-07-08</c:v>
                </c:pt>
                <c:pt idx="91">
                  <c:v>26-07-08</c:v>
                </c:pt>
                <c:pt idx="92">
                  <c:v>27-07-08</c:v>
                </c:pt>
                <c:pt idx="93">
                  <c:v>29-07-08</c:v>
                </c:pt>
                <c:pt idx="94">
                  <c:v>30-07-08</c:v>
                </c:pt>
                <c:pt idx="95">
                  <c:v>31-07-08</c:v>
                </c:pt>
                <c:pt idx="96">
                  <c:v>2-08-08</c:v>
                </c:pt>
                <c:pt idx="97">
                  <c:v>6-08-08</c:v>
                </c:pt>
                <c:pt idx="98">
                  <c:v>7-08-08</c:v>
                </c:pt>
                <c:pt idx="99">
                  <c:v>8-08-08</c:v>
                </c:pt>
                <c:pt idx="100">
                  <c:v>9-08-08</c:v>
                </c:pt>
                <c:pt idx="101">
                  <c:v>10-08-08</c:v>
                </c:pt>
                <c:pt idx="102">
                  <c:v>12-08-08</c:v>
                </c:pt>
                <c:pt idx="103">
                  <c:v>13-08-08</c:v>
                </c:pt>
                <c:pt idx="104">
                  <c:v>16-08-08</c:v>
                </c:pt>
                <c:pt idx="105">
                  <c:v>17-08-08</c:v>
                </c:pt>
                <c:pt idx="106">
                  <c:v>19-08-08</c:v>
                </c:pt>
                <c:pt idx="107">
                  <c:v>20-08-08</c:v>
                </c:pt>
                <c:pt idx="108">
                  <c:v>23-08-08</c:v>
                </c:pt>
                <c:pt idx="109">
                  <c:v>23-08-08</c:v>
                </c:pt>
                <c:pt idx="110">
                  <c:v>24-08-08</c:v>
                </c:pt>
                <c:pt idx="111">
                  <c:v>28-08-08</c:v>
                </c:pt>
                <c:pt idx="112">
                  <c:v>2-09-08</c:v>
                </c:pt>
                <c:pt idx="113">
                  <c:v>3-09-08</c:v>
                </c:pt>
                <c:pt idx="114">
                  <c:v>6-09-08</c:v>
                </c:pt>
                <c:pt idx="115">
                  <c:v>7-09-08</c:v>
                </c:pt>
                <c:pt idx="116">
                  <c:v>9-09-08</c:v>
                </c:pt>
                <c:pt idx="117">
                  <c:v>10-09-08</c:v>
                </c:pt>
                <c:pt idx="118">
                  <c:v>17-09-08</c:v>
                </c:pt>
                <c:pt idx="119">
                  <c:v>19-09-08</c:v>
                </c:pt>
                <c:pt idx="120">
                  <c:v>27-09-08</c:v>
                </c:pt>
                <c:pt idx="121">
                  <c:v>28-09-08</c:v>
                </c:pt>
                <c:pt idx="122">
                  <c:v>1-10-08</c:v>
                </c:pt>
                <c:pt idx="123">
                  <c:v>3-10-08</c:v>
                </c:pt>
                <c:pt idx="124">
                  <c:v>4-10-08</c:v>
                </c:pt>
                <c:pt idx="125">
                  <c:v>5-10-08</c:v>
                </c:pt>
                <c:pt idx="126">
                  <c:v>8-10-08</c:v>
                </c:pt>
                <c:pt idx="127">
                  <c:v>10-10-08</c:v>
                </c:pt>
                <c:pt idx="128">
                  <c:v>15-10-08</c:v>
                </c:pt>
                <c:pt idx="129">
                  <c:v>17-10-2008</c:v>
                </c:pt>
                <c:pt idx="130">
                  <c:v>18-10-2008</c:v>
                </c:pt>
                <c:pt idx="131">
                  <c:v>19-10-2008</c:v>
                </c:pt>
                <c:pt idx="132">
                  <c:v>21-10-2008</c:v>
                </c:pt>
                <c:pt idx="133">
                  <c:v>24-10-2008</c:v>
                </c:pt>
                <c:pt idx="134">
                  <c:v>2-11-08</c:v>
                </c:pt>
                <c:pt idx="135">
                  <c:v>5-11-08</c:v>
                </c:pt>
                <c:pt idx="136">
                  <c:v>7-11-08</c:v>
                </c:pt>
                <c:pt idx="137">
                  <c:v>8-11-08</c:v>
                </c:pt>
                <c:pt idx="138">
                  <c:v>12-11-08</c:v>
                </c:pt>
                <c:pt idx="139">
                  <c:v>13-11-2008</c:v>
                </c:pt>
                <c:pt idx="140">
                  <c:v>19-11-08</c:v>
                </c:pt>
                <c:pt idx="141">
                  <c:v>25-11-08</c:v>
                </c:pt>
                <c:pt idx="142">
                  <c:v>30-11-08</c:v>
                </c:pt>
                <c:pt idx="143">
                  <c:v>4-12-08</c:v>
                </c:pt>
                <c:pt idx="144">
                  <c:v>7-12-08</c:v>
                </c:pt>
                <c:pt idx="145">
                  <c:v>24-12-08</c:v>
                </c:pt>
                <c:pt idx="146">
                  <c:v>26-12-08</c:v>
                </c:pt>
                <c:pt idx="147">
                  <c:v>28-12-08</c:v>
                </c:pt>
                <c:pt idx="148">
                  <c:v>31-12-08</c:v>
                </c:pt>
              </c:strCache>
            </c:strRef>
          </c:cat>
          <c:val>
            <c:numRef>
              <c:f>Trainingscijfers!$F$2:$F$150</c:f>
              <c:numCache>
                <c:ptCount val="149"/>
                <c:pt idx="36">
                  <c:v>0.1433449074074074</c:v>
                </c:pt>
                <c:pt idx="104">
                  <c:v>0.13607638888888887</c:v>
                </c:pt>
                <c:pt idx="105">
                  <c:v>0.13724537037037035</c:v>
                </c:pt>
                <c:pt idx="110">
                  <c:v>0.1383101851851852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Trainingscijfers!$G$1</c:f>
              <c:strCache>
                <c:ptCount val="1"/>
                <c:pt idx="0">
                  <c:v>?21km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name>Trend (?21km)</c:name>
            <c:trendlineType val="linear"/>
            <c:dispEq val="0"/>
            <c:dispRSqr val="0"/>
          </c:trendline>
          <c:cat>
            <c:strRef>
              <c:f>Trainingscijfers!$A$2:$A$150</c:f>
              <c:strCache>
                <c:ptCount val="149"/>
                <c:pt idx="0">
                  <c:v>9-01-08</c:v>
                </c:pt>
                <c:pt idx="1">
                  <c:v>13-01-08</c:v>
                </c:pt>
                <c:pt idx="2">
                  <c:v>16-01-08</c:v>
                </c:pt>
                <c:pt idx="3">
                  <c:v>18-01-08</c:v>
                </c:pt>
                <c:pt idx="4">
                  <c:v>20-01-08</c:v>
                </c:pt>
                <c:pt idx="5">
                  <c:v>23-01-08</c:v>
                </c:pt>
                <c:pt idx="6">
                  <c:v>26-01-08</c:v>
                </c:pt>
                <c:pt idx="7">
                  <c:v>27-01-08</c:v>
                </c:pt>
                <c:pt idx="8">
                  <c:v>30-01-08</c:v>
                </c:pt>
                <c:pt idx="9">
                  <c:v>2-02-08</c:v>
                </c:pt>
                <c:pt idx="10">
                  <c:v>6-02-08</c:v>
                </c:pt>
                <c:pt idx="11">
                  <c:v>9-02-08</c:v>
                </c:pt>
                <c:pt idx="12">
                  <c:v>10-02-08</c:v>
                </c:pt>
                <c:pt idx="13">
                  <c:v>12-02-08</c:v>
                </c:pt>
                <c:pt idx="14">
                  <c:v>13-02-08</c:v>
                </c:pt>
                <c:pt idx="15">
                  <c:v>16-02-08</c:v>
                </c:pt>
                <c:pt idx="16">
                  <c:v>19-02-08</c:v>
                </c:pt>
                <c:pt idx="17">
                  <c:v>20-02-08</c:v>
                </c:pt>
                <c:pt idx="18">
                  <c:v>23-02-08</c:v>
                </c:pt>
                <c:pt idx="19">
                  <c:v>24-02-08</c:v>
                </c:pt>
                <c:pt idx="20">
                  <c:v>26-02-08</c:v>
                </c:pt>
                <c:pt idx="21">
                  <c:v>27-02-08</c:v>
                </c:pt>
                <c:pt idx="22">
                  <c:v>29-02-08</c:v>
                </c:pt>
                <c:pt idx="23">
                  <c:v>2-03-08</c:v>
                </c:pt>
                <c:pt idx="24">
                  <c:v>4-03-08</c:v>
                </c:pt>
                <c:pt idx="25">
                  <c:v>5-03-08</c:v>
                </c:pt>
                <c:pt idx="26">
                  <c:v>7-03-08</c:v>
                </c:pt>
                <c:pt idx="27">
                  <c:v>11-03-08</c:v>
                </c:pt>
                <c:pt idx="28">
                  <c:v>12-03-08</c:v>
                </c:pt>
                <c:pt idx="29">
                  <c:v>15-03-08</c:v>
                </c:pt>
                <c:pt idx="30">
                  <c:v>18-03-08</c:v>
                </c:pt>
                <c:pt idx="31">
                  <c:v>19-03-08</c:v>
                </c:pt>
                <c:pt idx="32">
                  <c:v>21-03-08</c:v>
                </c:pt>
                <c:pt idx="33">
                  <c:v>22-03-08</c:v>
                </c:pt>
                <c:pt idx="34">
                  <c:v>23-03-08</c:v>
                </c:pt>
                <c:pt idx="35">
                  <c:v>26-03-08</c:v>
                </c:pt>
                <c:pt idx="36">
                  <c:v>28-03-08</c:v>
                </c:pt>
                <c:pt idx="37">
                  <c:v>1-04-08</c:v>
                </c:pt>
                <c:pt idx="38">
                  <c:v>2-04-08</c:v>
                </c:pt>
                <c:pt idx="39">
                  <c:v>4-04-08</c:v>
                </c:pt>
                <c:pt idx="40">
                  <c:v>5-04-08</c:v>
                </c:pt>
                <c:pt idx="41">
                  <c:v>6-04-08</c:v>
                </c:pt>
                <c:pt idx="42">
                  <c:v>8-04-08</c:v>
                </c:pt>
                <c:pt idx="43">
                  <c:v>13-03-08</c:v>
                </c:pt>
                <c:pt idx="44">
                  <c:v>15-04-08</c:v>
                </c:pt>
                <c:pt idx="45">
                  <c:v>16-04-08</c:v>
                </c:pt>
                <c:pt idx="46">
                  <c:v>20-04-08</c:v>
                </c:pt>
                <c:pt idx="47">
                  <c:v>22-04-08</c:v>
                </c:pt>
                <c:pt idx="48">
                  <c:v>23-04-08</c:v>
                </c:pt>
                <c:pt idx="49">
                  <c:v>25-04-08</c:v>
                </c:pt>
                <c:pt idx="50">
                  <c:v>29-04-08</c:v>
                </c:pt>
                <c:pt idx="51">
                  <c:v>30-04-08</c:v>
                </c:pt>
                <c:pt idx="52">
                  <c:v>1-05-08</c:v>
                </c:pt>
                <c:pt idx="53">
                  <c:v>3-05-08</c:v>
                </c:pt>
                <c:pt idx="54">
                  <c:v>4-05-08</c:v>
                </c:pt>
                <c:pt idx="55">
                  <c:v>6-05-08</c:v>
                </c:pt>
                <c:pt idx="56">
                  <c:v>7-05-08</c:v>
                </c:pt>
                <c:pt idx="57">
                  <c:v>9-05-08</c:v>
                </c:pt>
                <c:pt idx="58">
                  <c:v>11-05-08</c:v>
                </c:pt>
                <c:pt idx="59">
                  <c:v>13-05-08</c:v>
                </c:pt>
                <c:pt idx="60">
                  <c:v>14-05-08</c:v>
                </c:pt>
                <c:pt idx="61">
                  <c:v>16-05-08</c:v>
                </c:pt>
                <c:pt idx="62">
                  <c:v>20-05-08</c:v>
                </c:pt>
                <c:pt idx="63">
                  <c:v>21-05-08</c:v>
                </c:pt>
                <c:pt idx="64">
                  <c:v>27-05-08</c:v>
                </c:pt>
                <c:pt idx="65">
                  <c:v>28-05-08</c:v>
                </c:pt>
                <c:pt idx="66">
                  <c:v>7-06-08</c:v>
                </c:pt>
                <c:pt idx="67">
                  <c:v>8-06-08</c:v>
                </c:pt>
                <c:pt idx="68">
                  <c:v>10-06-08</c:v>
                </c:pt>
                <c:pt idx="69">
                  <c:v>11-06-08</c:v>
                </c:pt>
                <c:pt idx="70">
                  <c:v>13-06-08</c:v>
                </c:pt>
                <c:pt idx="71">
                  <c:v>17-06-08</c:v>
                </c:pt>
                <c:pt idx="72">
                  <c:v>18-06-08</c:v>
                </c:pt>
                <c:pt idx="73">
                  <c:v>21-06-08</c:v>
                </c:pt>
                <c:pt idx="74">
                  <c:v>24-06-08</c:v>
                </c:pt>
                <c:pt idx="75">
                  <c:v>25-06-08</c:v>
                </c:pt>
                <c:pt idx="76">
                  <c:v>1-07-08</c:v>
                </c:pt>
                <c:pt idx="77">
                  <c:v>2-07-08</c:v>
                </c:pt>
                <c:pt idx="78">
                  <c:v>4-07-08</c:v>
                </c:pt>
                <c:pt idx="79">
                  <c:v>8-07-08</c:v>
                </c:pt>
                <c:pt idx="80">
                  <c:v>9-07-08</c:v>
                </c:pt>
                <c:pt idx="81">
                  <c:v>11-07-08</c:v>
                </c:pt>
                <c:pt idx="82">
                  <c:v>12-07-08</c:v>
                </c:pt>
                <c:pt idx="83">
                  <c:v>13-07-08</c:v>
                </c:pt>
                <c:pt idx="84">
                  <c:v>15-07-08</c:v>
                </c:pt>
                <c:pt idx="85">
                  <c:v>16-07-08</c:v>
                </c:pt>
                <c:pt idx="86">
                  <c:v>18-07-08</c:v>
                </c:pt>
                <c:pt idx="87">
                  <c:v>19-07-08</c:v>
                </c:pt>
                <c:pt idx="88">
                  <c:v>21-07-08</c:v>
                </c:pt>
                <c:pt idx="89">
                  <c:v>23-07-08</c:v>
                </c:pt>
                <c:pt idx="90">
                  <c:v>25-07-08</c:v>
                </c:pt>
                <c:pt idx="91">
                  <c:v>26-07-08</c:v>
                </c:pt>
                <c:pt idx="92">
                  <c:v>27-07-08</c:v>
                </c:pt>
                <c:pt idx="93">
                  <c:v>29-07-08</c:v>
                </c:pt>
                <c:pt idx="94">
                  <c:v>30-07-08</c:v>
                </c:pt>
                <c:pt idx="95">
                  <c:v>31-07-08</c:v>
                </c:pt>
                <c:pt idx="96">
                  <c:v>2-08-08</c:v>
                </c:pt>
                <c:pt idx="97">
                  <c:v>6-08-08</c:v>
                </c:pt>
                <c:pt idx="98">
                  <c:v>7-08-08</c:v>
                </c:pt>
                <c:pt idx="99">
                  <c:v>8-08-08</c:v>
                </c:pt>
                <c:pt idx="100">
                  <c:v>9-08-08</c:v>
                </c:pt>
                <c:pt idx="101">
                  <c:v>10-08-08</c:v>
                </c:pt>
                <c:pt idx="102">
                  <c:v>12-08-08</c:v>
                </c:pt>
                <c:pt idx="103">
                  <c:v>13-08-08</c:v>
                </c:pt>
                <c:pt idx="104">
                  <c:v>16-08-08</c:v>
                </c:pt>
                <c:pt idx="105">
                  <c:v>17-08-08</c:v>
                </c:pt>
                <c:pt idx="106">
                  <c:v>19-08-08</c:v>
                </c:pt>
                <c:pt idx="107">
                  <c:v>20-08-08</c:v>
                </c:pt>
                <c:pt idx="108">
                  <c:v>23-08-08</c:v>
                </c:pt>
                <c:pt idx="109">
                  <c:v>23-08-08</c:v>
                </c:pt>
                <c:pt idx="110">
                  <c:v>24-08-08</c:v>
                </c:pt>
                <c:pt idx="111">
                  <c:v>28-08-08</c:v>
                </c:pt>
                <c:pt idx="112">
                  <c:v>2-09-08</c:v>
                </c:pt>
                <c:pt idx="113">
                  <c:v>3-09-08</c:v>
                </c:pt>
                <c:pt idx="114">
                  <c:v>6-09-08</c:v>
                </c:pt>
                <c:pt idx="115">
                  <c:v>7-09-08</c:v>
                </c:pt>
                <c:pt idx="116">
                  <c:v>9-09-08</c:v>
                </c:pt>
                <c:pt idx="117">
                  <c:v>10-09-08</c:v>
                </c:pt>
                <c:pt idx="118">
                  <c:v>17-09-08</c:v>
                </c:pt>
                <c:pt idx="119">
                  <c:v>19-09-08</c:v>
                </c:pt>
                <c:pt idx="120">
                  <c:v>27-09-08</c:v>
                </c:pt>
                <c:pt idx="121">
                  <c:v>28-09-08</c:v>
                </c:pt>
                <c:pt idx="122">
                  <c:v>1-10-08</c:v>
                </c:pt>
                <c:pt idx="123">
                  <c:v>3-10-08</c:v>
                </c:pt>
                <c:pt idx="124">
                  <c:v>4-10-08</c:v>
                </c:pt>
                <c:pt idx="125">
                  <c:v>5-10-08</c:v>
                </c:pt>
                <c:pt idx="126">
                  <c:v>8-10-08</c:v>
                </c:pt>
                <c:pt idx="127">
                  <c:v>10-10-08</c:v>
                </c:pt>
                <c:pt idx="128">
                  <c:v>15-10-08</c:v>
                </c:pt>
                <c:pt idx="129">
                  <c:v>17-10-2008</c:v>
                </c:pt>
                <c:pt idx="130">
                  <c:v>18-10-2008</c:v>
                </c:pt>
                <c:pt idx="131">
                  <c:v>19-10-2008</c:v>
                </c:pt>
                <c:pt idx="132">
                  <c:v>21-10-2008</c:v>
                </c:pt>
                <c:pt idx="133">
                  <c:v>24-10-2008</c:v>
                </c:pt>
                <c:pt idx="134">
                  <c:v>2-11-08</c:v>
                </c:pt>
                <c:pt idx="135">
                  <c:v>5-11-08</c:v>
                </c:pt>
                <c:pt idx="136">
                  <c:v>7-11-08</c:v>
                </c:pt>
                <c:pt idx="137">
                  <c:v>8-11-08</c:v>
                </c:pt>
                <c:pt idx="138">
                  <c:v>12-11-08</c:v>
                </c:pt>
                <c:pt idx="139">
                  <c:v>13-11-2008</c:v>
                </c:pt>
                <c:pt idx="140">
                  <c:v>19-11-08</c:v>
                </c:pt>
                <c:pt idx="141">
                  <c:v>25-11-08</c:v>
                </c:pt>
                <c:pt idx="142">
                  <c:v>30-11-08</c:v>
                </c:pt>
                <c:pt idx="143">
                  <c:v>4-12-08</c:v>
                </c:pt>
                <c:pt idx="144">
                  <c:v>7-12-08</c:v>
                </c:pt>
                <c:pt idx="145">
                  <c:v>24-12-08</c:v>
                </c:pt>
                <c:pt idx="146">
                  <c:v>26-12-08</c:v>
                </c:pt>
                <c:pt idx="147">
                  <c:v>28-12-08</c:v>
                </c:pt>
                <c:pt idx="148">
                  <c:v>31-12-08</c:v>
                </c:pt>
              </c:strCache>
            </c:strRef>
          </c:cat>
          <c:val>
            <c:numRef>
              <c:f>Trainingscijfers!$G$2:$G$150</c:f>
              <c:numCache>
                <c:ptCount val="149"/>
                <c:pt idx="0">
                  <c:v>0.1</c:v>
                </c:pt>
                <c:pt idx="1">
                  <c:v>0.08958333333333333</c:v>
                </c:pt>
                <c:pt idx="2">
                  <c:v>0.09375</c:v>
                </c:pt>
                <c:pt idx="3">
                  <c:v>0.09027777777777778</c:v>
                </c:pt>
                <c:pt idx="4">
                  <c:v>0.09236111111111112</c:v>
                </c:pt>
                <c:pt idx="5">
                  <c:v>0.09375</c:v>
                </c:pt>
                <c:pt idx="6">
                  <c:v>0.09861111111111111</c:v>
                </c:pt>
                <c:pt idx="7">
                  <c:v>0.1</c:v>
                </c:pt>
                <c:pt idx="8">
                  <c:v>0.09722222222222222</c:v>
                </c:pt>
                <c:pt idx="9">
                  <c:v>0.09444444444444444</c:v>
                </c:pt>
                <c:pt idx="10">
                  <c:v>0.09930555555555555</c:v>
                </c:pt>
                <c:pt idx="11">
                  <c:v>0.08888888888888889</c:v>
                </c:pt>
                <c:pt idx="12">
                  <c:v>0.09236111111111112</c:v>
                </c:pt>
                <c:pt idx="13">
                  <c:v>0.09513888888888888</c:v>
                </c:pt>
                <c:pt idx="14">
                  <c:v>0.10625</c:v>
                </c:pt>
                <c:pt idx="15">
                  <c:v>0.09027777777777778</c:v>
                </c:pt>
                <c:pt idx="16">
                  <c:v>0.09861111111111111</c:v>
                </c:pt>
                <c:pt idx="17">
                  <c:v>0.09791666666666667</c:v>
                </c:pt>
                <c:pt idx="18">
                  <c:v>0.09236111111111112</c:v>
                </c:pt>
                <c:pt idx="19">
                  <c:v>0.07416666666666666</c:v>
                </c:pt>
                <c:pt idx="20">
                  <c:v>0.10277777777777779</c:v>
                </c:pt>
                <c:pt idx="21">
                  <c:v>0.10625</c:v>
                </c:pt>
                <c:pt idx="22">
                  <c:v>0.10277777777777779</c:v>
                </c:pt>
                <c:pt idx="23">
                  <c:v>0.1076388888888889</c:v>
                </c:pt>
                <c:pt idx="24">
                  <c:v>0.10555555555555556</c:v>
                </c:pt>
                <c:pt idx="25">
                  <c:v>0.1013888888888889</c:v>
                </c:pt>
                <c:pt idx="26">
                  <c:v>0.10277777777777779</c:v>
                </c:pt>
                <c:pt idx="27">
                  <c:v>0.10486111111111111</c:v>
                </c:pt>
                <c:pt idx="28">
                  <c:v>0.10625</c:v>
                </c:pt>
                <c:pt idx="29">
                  <c:v>0.09861111111111111</c:v>
                </c:pt>
                <c:pt idx="30">
                  <c:v>0.10277777777777779</c:v>
                </c:pt>
                <c:pt idx="31">
                  <c:v>0.10277777777777779</c:v>
                </c:pt>
                <c:pt idx="32">
                  <c:v>0.10277777777777779</c:v>
                </c:pt>
                <c:pt idx="33">
                  <c:v>0.07275462962962963</c:v>
                </c:pt>
                <c:pt idx="34">
                  <c:v>0.10625</c:v>
                </c:pt>
                <c:pt idx="35">
                  <c:v>0.10694444444444444</c:v>
                </c:pt>
                <c:pt idx="36">
                  <c:v>0.09930555555555555</c:v>
                </c:pt>
                <c:pt idx="37">
                  <c:v>0.10416666666666667</c:v>
                </c:pt>
                <c:pt idx="38">
                  <c:v>0.10208333333333335</c:v>
                </c:pt>
                <c:pt idx="39">
                  <c:v>0.10277777777777779</c:v>
                </c:pt>
                <c:pt idx="40">
                  <c:v>0.07413194444444444</c:v>
                </c:pt>
                <c:pt idx="41">
                  <c:v>0.10902777777777778</c:v>
                </c:pt>
                <c:pt idx="42">
                  <c:v>0.11388888888888889</c:v>
                </c:pt>
                <c:pt idx="43">
                  <c:v>0.10277777777777779</c:v>
                </c:pt>
                <c:pt idx="44">
                  <c:v>0.10555555555555556</c:v>
                </c:pt>
                <c:pt idx="45">
                  <c:v>0.10625</c:v>
                </c:pt>
                <c:pt idx="46">
                  <c:v>0.09861111111111111</c:v>
                </c:pt>
                <c:pt idx="47">
                  <c:v>0.10625</c:v>
                </c:pt>
                <c:pt idx="48">
                  <c:v>0.10694444444444444</c:v>
                </c:pt>
                <c:pt idx="49">
                  <c:v>0.09652777777777777</c:v>
                </c:pt>
                <c:pt idx="50">
                  <c:v>0.1</c:v>
                </c:pt>
                <c:pt idx="51">
                  <c:v>0.09861111111111111</c:v>
                </c:pt>
                <c:pt idx="52">
                  <c:v>0.07046296296296296</c:v>
                </c:pt>
                <c:pt idx="53">
                  <c:v>0.10555555555555556</c:v>
                </c:pt>
                <c:pt idx="54">
                  <c:v>0.1013888888888889</c:v>
                </c:pt>
                <c:pt idx="55">
                  <c:v>0.10694444444444444</c:v>
                </c:pt>
                <c:pt idx="56">
                  <c:v>0.10833333333333334</c:v>
                </c:pt>
                <c:pt idx="57">
                  <c:v>0.10902777777777778</c:v>
                </c:pt>
                <c:pt idx="58">
                  <c:v>0.10277777777777779</c:v>
                </c:pt>
                <c:pt idx="59">
                  <c:v>0.10069444444444443</c:v>
                </c:pt>
                <c:pt idx="60">
                  <c:v>0.10208333333333335</c:v>
                </c:pt>
                <c:pt idx="61">
                  <c:v>0.1</c:v>
                </c:pt>
                <c:pt idx="62">
                  <c:v>0.10486111111111111</c:v>
                </c:pt>
                <c:pt idx="63">
                  <c:v>0.10625</c:v>
                </c:pt>
                <c:pt idx="64">
                  <c:v>0.10972222222222222</c:v>
                </c:pt>
                <c:pt idx="65">
                  <c:v>0.10555555555555556</c:v>
                </c:pt>
                <c:pt idx="66">
                  <c:v>0.10833333333333334</c:v>
                </c:pt>
                <c:pt idx="67">
                  <c:v>0.1</c:v>
                </c:pt>
                <c:pt idx="68">
                  <c:v>0.10486111111111111</c:v>
                </c:pt>
                <c:pt idx="69">
                  <c:v>0.10486111111111111</c:v>
                </c:pt>
                <c:pt idx="70">
                  <c:v>0.1</c:v>
                </c:pt>
                <c:pt idx="71">
                  <c:v>0.10555555555555556</c:v>
                </c:pt>
                <c:pt idx="72">
                  <c:v>0.10625</c:v>
                </c:pt>
                <c:pt idx="73">
                  <c:v>0.07222222222222223</c:v>
                </c:pt>
                <c:pt idx="74">
                  <c:v>0.10486111111111111</c:v>
                </c:pt>
                <c:pt idx="75">
                  <c:v>0.10833333333333334</c:v>
                </c:pt>
                <c:pt idx="76">
                  <c:v>0.10902777777777778</c:v>
                </c:pt>
                <c:pt idx="77">
                  <c:v>0.11805555555555557</c:v>
                </c:pt>
                <c:pt idx="78">
                  <c:v>0.09375</c:v>
                </c:pt>
                <c:pt idx="79">
                  <c:v>0.10069444444444443</c:v>
                </c:pt>
                <c:pt idx="80">
                  <c:v>0.10277777777777779</c:v>
                </c:pt>
                <c:pt idx="81">
                  <c:v>0.09930555555555555</c:v>
                </c:pt>
                <c:pt idx="82">
                  <c:v>0.09652777777777777</c:v>
                </c:pt>
                <c:pt idx="83">
                  <c:v>0.09930555555555555</c:v>
                </c:pt>
                <c:pt idx="84">
                  <c:v>0.10208333333333335</c:v>
                </c:pt>
                <c:pt idx="85">
                  <c:v>0.10347222222222223</c:v>
                </c:pt>
                <c:pt idx="86">
                  <c:v>0.10694444444444444</c:v>
                </c:pt>
                <c:pt idx="87">
                  <c:v>0.09375</c:v>
                </c:pt>
                <c:pt idx="88">
                  <c:v>0.10277777777777779</c:v>
                </c:pt>
                <c:pt idx="89">
                  <c:v>0.10625</c:v>
                </c:pt>
                <c:pt idx="90">
                  <c:v>0.10486111111111111</c:v>
                </c:pt>
                <c:pt idx="91">
                  <c:v>0.08820601851851852</c:v>
                </c:pt>
                <c:pt idx="92">
                  <c:v>0.10555555555555556</c:v>
                </c:pt>
                <c:pt idx="93">
                  <c:v>0.09652777777777777</c:v>
                </c:pt>
                <c:pt idx="94">
                  <c:v>0.10902777777777778</c:v>
                </c:pt>
                <c:pt idx="95">
                  <c:v>0.1076388888888889</c:v>
                </c:pt>
                <c:pt idx="96">
                  <c:v>0.10416666666666667</c:v>
                </c:pt>
                <c:pt idx="97">
                  <c:v>0.10555555555555556</c:v>
                </c:pt>
                <c:pt idx="98">
                  <c:v>0.1013888888888889</c:v>
                </c:pt>
                <c:pt idx="99">
                  <c:v>0.10833333333333334</c:v>
                </c:pt>
                <c:pt idx="100">
                  <c:v>0.09166666666666667</c:v>
                </c:pt>
                <c:pt idx="101">
                  <c:v>0.09375</c:v>
                </c:pt>
                <c:pt idx="102">
                  <c:v>0.10069444444444443</c:v>
                </c:pt>
                <c:pt idx="103">
                  <c:v>0.10694444444444444</c:v>
                </c:pt>
                <c:pt idx="104">
                  <c:v>0.09375</c:v>
                </c:pt>
                <c:pt idx="105">
                  <c:v>0.09444444444444444</c:v>
                </c:pt>
                <c:pt idx="106">
                  <c:v>0.10416666666666667</c:v>
                </c:pt>
                <c:pt idx="107">
                  <c:v>0.10555555555555556</c:v>
                </c:pt>
                <c:pt idx="108">
                  <c:v>0.09930555555555555</c:v>
                </c:pt>
                <c:pt idx="109">
                  <c:v>0.1</c:v>
                </c:pt>
                <c:pt idx="110">
                  <c:v>0.09583333333333333</c:v>
                </c:pt>
                <c:pt idx="111">
                  <c:v>0.07849537037037037</c:v>
                </c:pt>
                <c:pt idx="112">
                  <c:v>0.10694444444444444</c:v>
                </c:pt>
                <c:pt idx="113">
                  <c:v>0.10277777777777779</c:v>
                </c:pt>
                <c:pt idx="114">
                  <c:v>0.1013888888888889</c:v>
                </c:pt>
                <c:pt idx="115">
                  <c:v>0.1013888888888889</c:v>
                </c:pt>
                <c:pt idx="116">
                  <c:v>0.10416666666666667</c:v>
                </c:pt>
                <c:pt idx="117">
                  <c:v>0.10277777777777779</c:v>
                </c:pt>
                <c:pt idx="118">
                  <c:v>0.10902777777777778</c:v>
                </c:pt>
                <c:pt idx="119">
                  <c:v>0.09652777777777777</c:v>
                </c:pt>
                <c:pt idx="120">
                  <c:v>0.09236111111111112</c:v>
                </c:pt>
                <c:pt idx="121">
                  <c:v>0.09375</c:v>
                </c:pt>
                <c:pt idx="122">
                  <c:v>0.09513888888888888</c:v>
                </c:pt>
                <c:pt idx="123">
                  <c:v>0.08194444444444444</c:v>
                </c:pt>
                <c:pt idx="124">
                  <c:v>0.08888888888888889</c:v>
                </c:pt>
                <c:pt idx="125">
                  <c:v>0.08472222222222221</c:v>
                </c:pt>
                <c:pt idx="126">
                  <c:v>0.08194444444444444</c:v>
                </c:pt>
                <c:pt idx="127">
                  <c:v>0.0875</c:v>
                </c:pt>
                <c:pt idx="128">
                  <c:v>0.09513888888888888</c:v>
                </c:pt>
                <c:pt idx="129">
                  <c:v>0.09930555555555555</c:v>
                </c:pt>
                <c:pt idx="130">
                  <c:v>0.09444444444444444</c:v>
                </c:pt>
                <c:pt idx="131">
                  <c:v>0.09236111111111112</c:v>
                </c:pt>
                <c:pt idx="132">
                  <c:v>0.10694444444444444</c:v>
                </c:pt>
                <c:pt idx="133">
                  <c:v>0.09861111111111111</c:v>
                </c:pt>
                <c:pt idx="134">
                  <c:v>0.10833333333333334</c:v>
                </c:pt>
                <c:pt idx="135">
                  <c:v>0.10833333333333334</c:v>
                </c:pt>
                <c:pt idx="136">
                  <c:v>0.10902777777777778</c:v>
                </c:pt>
                <c:pt idx="137">
                  <c:v>0.09722222222222222</c:v>
                </c:pt>
                <c:pt idx="138">
                  <c:v>0.1</c:v>
                </c:pt>
                <c:pt idx="139">
                  <c:v>0.10486111111111111</c:v>
                </c:pt>
                <c:pt idx="140">
                  <c:v>0.10833333333333334</c:v>
                </c:pt>
                <c:pt idx="141">
                  <c:v>0.10833333333333334</c:v>
                </c:pt>
                <c:pt idx="142">
                  <c:v>0.10833333333333334</c:v>
                </c:pt>
                <c:pt idx="143">
                  <c:v>0.10833333333333334</c:v>
                </c:pt>
                <c:pt idx="144">
                  <c:v>0.10833333333333334</c:v>
                </c:pt>
                <c:pt idx="145">
                  <c:v>0.10833333333333334</c:v>
                </c:pt>
                <c:pt idx="146">
                  <c:v>0.10833333333333334</c:v>
                </c:pt>
                <c:pt idx="147">
                  <c:v>0.10277777777777779</c:v>
                </c:pt>
                <c:pt idx="148">
                  <c:v>0.09513888888888888</c:v>
                </c:pt>
              </c:numCache>
            </c:numRef>
          </c:val>
          <c:smooth val="0"/>
        </c:ser>
        <c:marker val="1"/>
        <c:axId val="829020"/>
        <c:axId val="7461181"/>
      </c:line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l"/>
        <c:majorGridlines/>
        <c:delete val="0"/>
        <c:numFmt formatCode="h:mm" sourceLinked="0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78338"/>
        <c:axId val="32205043"/>
      </c:barChart>
      <c:catAx>
        <c:axId val="357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Wedstrijdcijfers!$A$2:$A$14</c:f>
              <c:strCache>
                <c:ptCount val="13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</c:strCache>
            </c:strRef>
          </c:cat>
          <c:val>
            <c:numRef>
              <c:f>Wedstrijdcijfers!$B$2:$B$14</c:f>
              <c:numCache>
                <c:ptCount val="13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</c:numCache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Wedstrijdcijfers!$A$17:$A$22</c:f>
              <c:strCache>
                <c:ptCount val="6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</c:strCache>
            </c:strRef>
          </c:cat>
          <c:val>
            <c:numRef>
              <c:f>Wedstrijdcijfers!$B$17:$B$22</c:f>
              <c:numCache>
                <c:ptCount val="6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</c:numCache>
            </c:numRef>
          </c:val>
          <c:smooth val="0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02017"/>
        <c:crosses val="autoZero"/>
        <c:auto val="1"/>
        <c:lblOffset val="100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2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Wedstrijdcijfers!$A$26:$A$61</c:f>
              <c:strCache>
                <c:ptCount val="36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</c:strCache>
            </c:strRef>
          </c:cat>
          <c:val>
            <c:numRef>
              <c:f>Wedstrijdcijfers!$B$26:$B$61</c:f>
              <c:numCache>
                <c:ptCount val="36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</c:numCache>
            </c:numRef>
          </c:val>
          <c:smooth val="0"/>
        </c:ser>
        <c:marker val="1"/>
        <c:axId val="9173834"/>
        <c:axId val="15455643"/>
      </c:lin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73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Wedstrijdcijfers!$A$78:$A$118</c:f>
              <c:strCache>
                <c:ptCount val="41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Hasetal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Hasetal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Hasetal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</c:strCache>
            </c:strRef>
          </c:cat>
          <c:val>
            <c:numRef>
              <c:f>Wedstrijdcijfers!$B$78:$B$118</c:f>
              <c:numCache>
                <c:ptCount val="41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</c:numCache>
            </c:numRef>
          </c:val>
          <c:smooth val="0"/>
        </c:ser>
        <c:marker val="1"/>
        <c:axId val="4883060"/>
        <c:axId val="43947541"/>
      </c:lineChart>
      <c:cat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  <c:max val="0.2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Wedstrijdcijfers!$A$121:$A$124</c:f>
              <c:strCache>
                <c:ptCount val="4"/>
                <c:pt idx="0">
                  <c:v>Diever '05</c:v>
                </c:pt>
                <c:pt idx="1">
                  <c:v>Harzquerung '05</c:v>
                </c:pt>
                <c:pt idx="2">
                  <c:v>Assen '08</c:v>
                </c:pt>
                <c:pt idx="3">
                  <c:v>Monnikentocht '08</c:v>
                </c:pt>
              </c:strCache>
            </c:strRef>
          </c:cat>
          <c:val>
            <c:numRef>
              <c:f>Wedstrijdcijfers!$B$121:$B$124</c:f>
              <c:numCache>
                <c:ptCount val="4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</c:numCache>
            </c:numRef>
          </c:val>
          <c:smooth val="0"/>
        </c:ser>
        <c:marker val="1"/>
        <c:axId val="59983550"/>
        <c:axId val="2981039"/>
      </c:line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Wedstrijdcijfers!$A$127:$A$128</c:f>
              <c:strCache>
                <c:ptCount val="2"/>
                <c:pt idx="0">
                  <c:v>Ihrhove '05</c:v>
                </c:pt>
                <c:pt idx="1">
                  <c:v>Ihrhove '06</c:v>
                </c:pt>
              </c:strCache>
            </c:strRef>
          </c:cat>
          <c:val>
            <c:numRef>
              <c:f>Wedstrijdcijfers!$B$127:$B$128</c:f>
              <c:numCache>
                <c:ptCount val="2"/>
                <c:pt idx="0">
                  <c:v>52.588</c:v>
                </c:pt>
                <c:pt idx="1">
                  <c:v>57.945</c:v>
                </c:pt>
              </c:numCache>
            </c:numRef>
          </c:val>
          <c:smooth val="0"/>
        </c:ser>
        <c:marker val="1"/>
        <c:axId val="26829352"/>
        <c:axId val="40137577"/>
      </c:line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Wedstrijdcijfers!$A$131:$A$134</c:f>
              <c:strCache>
                <c:ptCount val="4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</c:strCache>
            </c:strRef>
          </c:cat>
          <c:val>
            <c:numRef>
              <c:f>Wedstrijdcijfers!$B$131:$B$134</c:f>
              <c:numCache>
                <c:ptCount val="4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</c:numCache>
            </c:numRef>
          </c:val>
          <c:smooth val="0"/>
        </c:ser>
        <c:marker val="1"/>
        <c:axId val="25693874"/>
        <c:axId val="29918275"/>
      </c:line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93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0.96175</cdr:y>
    </cdr:to>
    <cdr:graphicFrame>
      <cdr:nvGraphicFramePr>
        <cdr:cNvPr id="1" name="Chart 1"/>
        <cdr:cNvGraphicFramePr/>
      </cdr:nvGraphicFramePr>
      <cdr:xfrm>
        <a:off x="0" y="0"/>
        <a:ext cx="12153900" cy="58483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0.48625</cdr:x>
      <cdr:y>0.48025</cdr:y>
    </cdr:from>
    <cdr:to>
      <cdr:x>0.4925</cdr:x>
      <cdr:y>0.51375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0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workbookViewId="0" topLeftCell="A110">
      <selection activeCell="E118" sqref="E118"/>
    </sheetView>
  </sheetViews>
  <sheetFormatPr defaultColWidth="9.140625" defaultRowHeight="12.75"/>
  <cols>
    <col min="1" max="1" width="17.421875" style="0" customWidth="1"/>
    <col min="3" max="3" width="9.140625" style="31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56</v>
      </c>
      <c r="B5" s="17">
        <v>0.03273148148148148</v>
      </c>
    </row>
    <row r="6" spans="1:2" ht="12.75">
      <c r="A6" t="s">
        <v>57</v>
      </c>
      <c r="B6" s="17">
        <v>0.030868055555555555</v>
      </c>
    </row>
    <row r="7" spans="1:2" ht="12.75">
      <c r="A7" t="s">
        <v>59</v>
      </c>
      <c r="B7" s="17">
        <v>0.033715277777777775</v>
      </c>
    </row>
    <row r="8" spans="1:2" ht="12.75">
      <c r="A8" t="s">
        <v>60</v>
      </c>
      <c r="B8" s="17">
        <v>0.03247685185185185</v>
      </c>
    </row>
    <row r="9" spans="1:2" ht="12.75">
      <c r="A9" t="s">
        <v>69</v>
      </c>
      <c r="B9" s="17">
        <v>0.0309375</v>
      </c>
    </row>
    <row r="10" spans="1:2" ht="12.75">
      <c r="A10" t="s">
        <v>76</v>
      </c>
      <c r="B10" s="17">
        <v>0.03163194444444444</v>
      </c>
    </row>
    <row r="11" spans="1:2" ht="12.75">
      <c r="A11" t="s">
        <v>90</v>
      </c>
      <c r="B11" s="17">
        <v>0.030659722222222224</v>
      </c>
    </row>
    <row r="12" spans="1:3" ht="12.75">
      <c r="A12" t="s">
        <v>113</v>
      </c>
      <c r="B12" s="17">
        <v>0.03043981481481482</v>
      </c>
      <c r="C12" s="31" t="s">
        <v>91</v>
      </c>
    </row>
    <row r="13" spans="1:2" ht="12.75">
      <c r="A13" t="s">
        <v>128</v>
      </c>
      <c r="B13" s="33">
        <v>0.032372685185185185</v>
      </c>
    </row>
    <row r="14" spans="1:3" ht="12.75">
      <c r="A14" t="s">
        <v>142</v>
      </c>
      <c r="B14" s="33">
        <v>0.032129629629629626</v>
      </c>
      <c r="C14" s="27" t="s">
        <v>74</v>
      </c>
    </row>
    <row r="15" ht="12.75"/>
    <row r="16" ht="12.75">
      <c r="A16" t="s">
        <v>20</v>
      </c>
    </row>
    <row r="17" spans="1:2" ht="12.75">
      <c r="A17" t="s">
        <v>39</v>
      </c>
      <c r="B17" s="17">
        <v>0.05589120370370371</v>
      </c>
    </row>
    <row r="18" spans="1:2" ht="12.75">
      <c r="A18" t="s">
        <v>40</v>
      </c>
      <c r="B18" s="17">
        <v>0.05288194444444444</v>
      </c>
    </row>
    <row r="19" spans="1:2" ht="12.75">
      <c r="A19" t="s">
        <v>53</v>
      </c>
      <c r="B19" s="17">
        <v>0.05236111111111111</v>
      </c>
    </row>
    <row r="20" spans="1:2" ht="12.75">
      <c r="A20" t="s">
        <v>54</v>
      </c>
      <c r="B20" s="17">
        <v>0.05057870370370371</v>
      </c>
    </row>
    <row r="21" spans="1:3" ht="12.75">
      <c r="A21" t="s">
        <v>85</v>
      </c>
      <c r="B21" s="30">
        <v>0.04979166666666667</v>
      </c>
      <c r="C21" s="32" t="s">
        <v>91</v>
      </c>
    </row>
    <row r="22" spans="1:3" ht="12.75">
      <c r="A22" t="s">
        <v>110</v>
      </c>
      <c r="B22" s="33">
        <v>0.05498842592592593</v>
      </c>
      <c r="C22" s="27" t="s">
        <v>74</v>
      </c>
    </row>
    <row r="23" ht="12.75"/>
    <row r="24" ht="12.75"/>
    <row r="25" ht="12.75">
      <c r="A25" t="s">
        <v>21</v>
      </c>
    </row>
    <row r="26" spans="1:2" ht="12.75">
      <c r="A26" t="s">
        <v>26</v>
      </c>
      <c r="B26" s="17">
        <v>0.08356481481481481</v>
      </c>
    </row>
    <row r="27" spans="1:2" ht="12.75">
      <c r="A27" t="s">
        <v>27</v>
      </c>
      <c r="B27" s="17">
        <v>0.08278935185185186</v>
      </c>
    </row>
    <row r="28" spans="1:2" ht="12.75">
      <c r="A28" t="s">
        <v>28</v>
      </c>
      <c r="B28" s="17">
        <v>0.08152777777777777</v>
      </c>
    </row>
    <row r="29" spans="1:2" ht="12.75">
      <c r="A29" t="s">
        <v>37</v>
      </c>
      <c r="B29" s="17">
        <v>0.07851851851851853</v>
      </c>
    </row>
    <row r="30" spans="1:2" ht="12.75">
      <c r="A30" t="s">
        <v>35</v>
      </c>
      <c r="B30" s="17">
        <v>0.0784837962962963</v>
      </c>
    </row>
    <row r="31" spans="1:2" ht="12.75">
      <c r="A31" t="s">
        <v>34</v>
      </c>
      <c r="B31" s="17">
        <v>0.08130787037037036</v>
      </c>
    </row>
    <row r="32" spans="1:2" ht="12.75">
      <c r="A32" t="s">
        <v>33</v>
      </c>
      <c r="B32" s="17">
        <v>0.07254629629629629</v>
      </c>
    </row>
    <row r="33" spans="1:2" ht="12.75">
      <c r="A33" t="s">
        <v>32</v>
      </c>
      <c r="B33" s="17">
        <v>0.07084490740740741</v>
      </c>
    </row>
    <row r="34" spans="1:2" ht="12.75">
      <c r="A34" t="s">
        <v>31</v>
      </c>
      <c r="B34" s="17">
        <v>0.08116898148148148</v>
      </c>
    </row>
    <row r="35" spans="1:2" ht="12.75">
      <c r="A35" t="s">
        <v>38</v>
      </c>
      <c r="B35" s="17">
        <v>0.07193287037037037</v>
      </c>
    </row>
    <row r="36" spans="1:2" ht="12.75">
      <c r="A36" t="s">
        <v>29</v>
      </c>
      <c r="B36" s="17">
        <v>0.06957175925925925</v>
      </c>
    </row>
    <row r="37" spans="1:3" ht="12.75">
      <c r="A37" t="s">
        <v>30</v>
      </c>
      <c r="B37" s="30">
        <v>0.06780092592592592</v>
      </c>
      <c r="C37" s="32" t="s">
        <v>91</v>
      </c>
    </row>
    <row r="38" spans="1:2" ht="12.75">
      <c r="A38" t="s">
        <v>70</v>
      </c>
      <c r="B38" s="17">
        <v>0.0696412037037037</v>
      </c>
    </row>
    <row r="39" spans="1:2" ht="12.75">
      <c r="A39" t="s">
        <v>75</v>
      </c>
      <c r="B39" s="17">
        <v>0.07738425925925925</v>
      </c>
    </row>
    <row r="40" spans="1:2" ht="12.75">
      <c r="A40" t="s">
        <v>58</v>
      </c>
      <c r="B40" s="17">
        <v>0.07121527777777777</v>
      </c>
    </row>
    <row r="41" spans="1:2" ht="12.75">
      <c r="A41" t="s">
        <v>73</v>
      </c>
      <c r="B41" s="17">
        <v>0.07234953703703705</v>
      </c>
    </row>
    <row r="42" spans="1:2" ht="12.75">
      <c r="A42" t="s">
        <v>82</v>
      </c>
      <c r="B42" s="17">
        <v>0.07092592592592593</v>
      </c>
    </row>
    <row r="43" spans="1:2" ht="12.75">
      <c r="A43" t="s">
        <v>83</v>
      </c>
      <c r="B43" s="17">
        <v>0.06949074074074074</v>
      </c>
    </row>
    <row r="44" spans="1:2" ht="12.75">
      <c r="A44" t="s">
        <v>84</v>
      </c>
      <c r="B44" s="17">
        <v>0.06833333333333334</v>
      </c>
    </row>
    <row r="45" spans="1:2" ht="12.75">
      <c r="A45" t="s">
        <v>86</v>
      </c>
      <c r="B45" s="17">
        <v>0.07456018518518519</v>
      </c>
    </row>
    <row r="46" spans="1:2" ht="12.75">
      <c r="A46" t="s">
        <v>93</v>
      </c>
      <c r="B46" s="17">
        <v>0.07340277777777778</v>
      </c>
    </row>
    <row r="47" spans="1:2" ht="12.75">
      <c r="A47" t="s">
        <v>106</v>
      </c>
      <c r="B47" s="17">
        <v>0.07340277777777778</v>
      </c>
    </row>
    <row r="48" spans="1:2" ht="12.75">
      <c r="A48" t="s">
        <v>101</v>
      </c>
      <c r="B48" s="17">
        <v>0.07482638888888889</v>
      </c>
    </row>
    <row r="49" spans="1:2" ht="12.75">
      <c r="A49" t="s">
        <v>104</v>
      </c>
      <c r="B49" s="17">
        <v>0.06988425925925926</v>
      </c>
    </row>
    <row r="50" spans="1:2" ht="12.75">
      <c r="A50" t="s">
        <v>105</v>
      </c>
      <c r="B50" s="17">
        <v>0.07054398148148149</v>
      </c>
    </row>
    <row r="51" spans="1:2" ht="12.75">
      <c r="A51" t="s">
        <v>108</v>
      </c>
      <c r="B51" s="17">
        <v>0.06908564814814815</v>
      </c>
    </row>
    <row r="52" spans="1:2" ht="12.75">
      <c r="A52" t="s">
        <v>112</v>
      </c>
      <c r="B52" s="33">
        <v>0.06606481481481481</v>
      </c>
    </row>
    <row r="53" spans="1:2" ht="12.75">
      <c r="A53" t="s">
        <v>117</v>
      </c>
      <c r="B53" s="33">
        <v>0.0805787037037037</v>
      </c>
    </row>
    <row r="54" spans="1:2" ht="12.75">
      <c r="A54" t="s">
        <v>120</v>
      </c>
      <c r="B54" s="33">
        <v>0.0842013888888889</v>
      </c>
    </row>
    <row r="55" spans="1:2" ht="12.75">
      <c r="A55" t="s">
        <v>122</v>
      </c>
      <c r="B55" s="33">
        <v>0.07586805555555555</v>
      </c>
    </row>
    <row r="56" spans="1:2" ht="12.75">
      <c r="A56" t="s">
        <v>125</v>
      </c>
      <c r="B56" s="33">
        <v>0.07369212962962964</v>
      </c>
    </row>
    <row r="57" spans="1:2" ht="12.75">
      <c r="A57" t="s">
        <v>135</v>
      </c>
      <c r="B57" s="33">
        <v>0.07416666666666666</v>
      </c>
    </row>
    <row r="58" spans="1:2" ht="12.75">
      <c r="A58" t="s">
        <v>130</v>
      </c>
      <c r="B58" s="33">
        <v>0.07275462962962963</v>
      </c>
    </row>
    <row r="59" spans="1:2" ht="12.75">
      <c r="A59" t="s">
        <v>133</v>
      </c>
      <c r="B59" s="33">
        <v>0.07413194444444444</v>
      </c>
    </row>
    <row r="60" spans="1:2" ht="12.75">
      <c r="A60" t="s">
        <v>134</v>
      </c>
      <c r="B60" s="17">
        <v>0.07046296296296296</v>
      </c>
    </row>
    <row r="61" spans="1:2" ht="12.75">
      <c r="A61" t="s">
        <v>144</v>
      </c>
      <c r="B61" s="17">
        <v>0.08820601851851852</v>
      </c>
    </row>
    <row r="62" ht="12.75"/>
    <row r="63" ht="12.75">
      <c r="A63" t="s">
        <v>10</v>
      </c>
    </row>
    <row r="64" spans="1:2" ht="12.75">
      <c r="A64" s="18" t="s">
        <v>41</v>
      </c>
      <c r="B64" s="19">
        <v>0.022222222222222223</v>
      </c>
    </row>
    <row r="65" spans="1:2" ht="12.75">
      <c r="A65" s="18" t="s">
        <v>42</v>
      </c>
      <c r="B65" s="19">
        <v>0.024305555555555556</v>
      </c>
    </row>
    <row r="66" spans="1:2" ht="12.75">
      <c r="A66" s="18" t="s">
        <v>43</v>
      </c>
      <c r="B66" s="19">
        <v>0.02704861111111111</v>
      </c>
    </row>
    <row r="67" spans="1:2" ht="12.75">
      <c r="A67" s="18" t="s">
        <v>44</v>
      </c>
      <c r="B67" s="19">
        <v>0.029166666666666664</v>
      </c>
    </row>
    <row r="68" spans="1:2" ht="12.75">
      <c r="A68" s="18" t="s">
        <v>45</v>
      </c>
      <c r="B68" s="19">
        <v>0.02342592592592593</v>
      </c>
    </row>
    <row r="69" spans="1:2" ht="12.75">
      <c r="A69" s="18" t="s">
        <v>46</v>
      </c>
      <c r="B69" s="19">
        <v>0.020763888888888887</v>
      </c>
    </row>
    <row r="70" spans="1:2" ht="12.75">
      <c r="A70" t="s">
        <v>47</v>
      </c>
      <c r="B70" s="17">
        <v>0.02028935185185185</v>
      </c>
    </row>
    <row r="71" spans="1:4" ht="12.75">
      <c r="A71" t="s">
        <v>61</v>
      </c>
      <c r="B71" s="30">
        <v>0.019537037037037037</v>
      </c>
      <c r="C71" s="34">
        <v>0.018865740740740742</v>
      </c>
      <c r="D71" s="32" t="s">
        <v>98</v>
      </c>
    </row>
    <row r="72" spans="1:5" ht="12.75">
      <c r="A72" s="18" t="s">
        <v>77</v>
      </c>
      <c r="B72" s="17">
        <v>0.019270833333333334</v>
      </c>
      <c r="C72" s="35"/>
      <c r="D72" s="36"/>
      <c r="E72" s="27"/>
    </row>
    <row r="73" spans="1:5" ht="12.75">
      <c r="A73" s="18" t="s">
        <v>99</v>
      </c>
      <c r="B73" s="17">
        <v>0.01920138888888889</v>
      </c>
      <c r="C73" s="35"/>
      <c r="D73" s="36"/>
      <c r="E73" s="27"/>
    </row>
    <row r="74" spans="1:5" ht="12.75">
      <c r="A74" t="s">
        <v>126</v>
      </c>
      <c r="B74" s="17">
        <v>0.01892361111111111</v>
      </c>
      <c r="C74" s="35"/>
      <c r="D74" s="36"/>
      <c r="E74" s="27"/>
    </row>
    <row r="75" spans="1:2" ht="12.75">
      <c r="A75" t="s">
        <v>149</v>
      </c>
      <c r="B75" s="17">
        <v>0.019571759259259257</v>
      </c>
    </row>
    <row r="76" ht="12.75"/>
    <row r="77" ht="12.75">
      <c r="A77" t="s">
        <v>23</v>
      </c>
    </row>
    <row r="78" spans="1:2" ht="12.75">
      <c r="A78" t="s">
        <v>24</v>
      </c>
      <c r="B78" s="17">
        <v>0.1769328703703704</v>
      </c>
    </row>
    <row r="79" spans="1:2" ht="12.75">
      <c r="A79" t="s">
        <v>36</v>
      </c>
      <c r="B79" s="17">
        <v>0.16957175925925927</v>
      </c>
    </row>
    <row r="80" spans="1:2" ht="12.75">
      <c r="A80" t="s">
        <v>25</v>
      </c>
      <c r="B80" s="17">
        <v>0.1633564814814815</v>
      </c>
    </row>
    <row r="81" spans="1:2" ht="12.75">
      <c r="A81" t="s">
        <v>62</v>
      </c>
      <c r="B81" s="17">
        <v>0.17197916666666668</v>
      </c>
    </row>
    <row r="82" spans="1:3" ht="12.75">
      <c r="A82" t="s">
        <v>63</v>
      </c>
      <c r="B82" s="33">
        <v>0.1595023148148148</v>
      </c>
      <c r="C82" s="27" t="s">
        <v>74</v>
      </c>
    </row>
    <row r="83" spans="1:2" ht="12.75">
      <c r="A83" t="s">
        <v>64</v>
      </c>
      <c r="B83" s="17">
        <v>0.1729166666666667</v>
      </c>
    </row>
    <row r="84" spans="1:2" ht="12.75">
      <c r="A84" t="s">
        <v>78</v>
      </c>
      <c r="B84" s="17">
        <v>0.17146990740740742</v>
      </c>
    </row>
    <row r="85" spans="1:2" ht="12.75">
      <c r="A85" t="s">
        <v>79</v>
      </c>
      <c r="B85" s="17">
        <v>0.16296296296296295</v>
      </c>
    </row>
    <row r="86" spans="1:2" ht="12.75">
      <c r="A86" t="s">
        <v>89</v>
      </c>
      <c r="B86" s="17">
        <v>0.1660300925925926</v>
      </c>
    </row>
    <row r="87" spans="1:2" ht="12.75">
      <c r="A87" t="s">
        <v>81</v>
      </c>
      <c r="B87" s="17">
        <v>0.19533564814814816</v>
      </c>
    </row>
    <row r="88" spans="1:2" ht="12.75">
      <c r="A88" t="s">
        <v>92</v>
      </c>
      <c r="B88" s="17">
        <v>0.1660648148148148</v>
      </c>
    </row>
    <row r="89" spans="1:3" ht="12.75">
      <c r="A89" t="s">
        <v>80</v>
      </c>
      <c r="B89" s="33">
        <v>0.1546412037037037</v>
      </c>
      <c r="C89" s="27" t="s">
        <v>74</v>
      </c>
    </row>
    <row r="90" spans="1:3" ht="12.75">
      <c r="A90" t="s">
        <v>95</v>
      </c>
      <c r="B90" s="33">
        <v>0.17596064814814816</v>
      </c>
      <c r="C90" s="27"/>
    </row>
    <row r="91" spans="1:2" ht="12.75">
      <c r="A91" t="s">
        <v>87</v>
      </c>
      <c r="B91" s="17">
        <v>0.1655787037037037</v>
      </c>
    </row>
    <row r="92" spans="1:2" ht="12.75">
      <c r="A92" t="s">
        <v>88</v>
      </c>
      <c r="B92" s="17">
        <v>0.16231481481481483</v>
      </c>
    </row>
    <row r="93" spans="1:2" ht="12.75">
      <c r="A93" t="s">
        <v>100</v>
      </c>
      <c r="B93" s="17">
        <v>0.16024305555555554</v>
      </c>
    </row>
    <row r="94" spans="1:2" ht="12.75">
      <c r="A94" t="s">
        <v>102</v>
      </c>
      <c r="B94" s="17">
        <v>0.19170138888888888</v>
      </c>
    </row>
    <row r="95" spans="1:2" ht="12.75">
      <c r="A95" t="s">
        <v>103</v>
      </c>
      <c r="B95" s="17">
        <v>0.1894212962962963</v>
      </c>
    </row>
    <row r="96" spans="1:2" ht="12.75">
      <c r="A96" t="s">
        <v>107</v>
      </c>
      <c r="B96" s="17">
        <v>0.16761574074074073</v>
      </c>
    </row>
    <row r="97" spans="1:2" ht="12.75">
      <c r="A97" t="s">
        <v>109</v>
      </c>
      <c r="B97" s="17">
        <v>0.16899305555555555</v>
      </c>
    </row>
    <row r="98" spans="1:2" ht="12.75">
      <c r="A98" t="s">
        <v>111</v>
      </c>
      <c r="B98" s="17">
        <v>0.1732986111111111</v>
      </c>
    </row>
    <row r="99" spans="1:3" ht="12.75">
      <c r="A99" t="s">
        <v>114</v>
      </c>
      <c r="B99" s="30">
        <v>0.15327546296296296</v>
      </c>
      <c r="C99" s="32" t="s">
        <v>91</v>
      </c>
    </row>
    <row r="100" spans="1:3" ht="12.75">
      <c r="A100" t="s">
        <v>115</v>
      </c>
      <c r="B100" s="33">
        <v>0.16754629629629628</v>
      </c>
      <c r="C100" s="27"/>
    </row>
    <row r="101" spans="1:2" ht="12.75">
      <c r="A101" t="s">
        <v>116</v>
      </c>
      <c r="B101" s="17">
        <v>0.16351851851851854</v>
      </c>
    </row>
    <row r="102" spans="1:2" ht="12.75">
      <c r="A102" t="s">
        <v>118</v>
      </c>
      <c r="B102" s="17">
        <v>0.17201388888888888</v>
      </c>
    </row>
    <row r="103" spans="1:2" ht="12.75">
      <c r="A103" t="s">
        <v>119</v>
      </c>
      <c r="B103" s="17">
        <v>0.17101851851851854</v>
      </c>
    </row>
    <row r="104" spans="1:2" ht="12.75">
      <c r="A104" t="s">
        <v>121</v>
      </c>
      <c r="B104" s="17">
        <v>0.1689236111111111</v>
      </c>
    </row>
    <row r="105" spans="1:2" ht="12.75">
      <c r="A105" t="s">
        <v>123</v>
      </c>
      <c r="B105" s="17">
        <v>0.18521990740740743</v>
      </c>
    </row>
    <row r="106" spans="1:2" ht="12.75">
      <c r="A106" t="s">
        <v>136</v>
      </c>
      <c r="B106" s="17">
        <v>0.16502314814814814</v>
      </c>
    </row>
    <row r="107" spans="1:2" ht="12.75">
      <c r="A107" t="s">
        <v>127</v>
      </c>
      <c r="B107" s="17">
        <v>0.1727199074074074</v>
      </c>
    </row>
    <row r="108" spans="1:2" ht="12.75">
      <c r="A108" t="s">
        <v>129</v>
      </c>
      <c r="B108" s="17">
        <v>0.17607638888888888</v>
      </c>
    </row>
    <row r="109" spans="1:2" ht="12.75">
      <c r="A109" t="s">
        <v>131</v>
      </c>
      <c r="B109" s="17">
        <v>0.18177083333333333</v>
      </c>
    </row>
    <row r="110" spans="1:2" ht="12.75">
      <c r="A110" t="s">
        <v>132</v>
      </c>
      <c r="B110" s="17">
        <v>0.17299768518518518</v>
      </c>
    </row>
    <row r="111" spans="1:2" ht="12.75">
      <c r="A111" t="s">
        <v>137</v>
      </c>
      <c r="B111" s="17">
        <v>0.17983796296296295</v>
      </c>
    </row>
    <row r="112" spans="1:2" ht="12.75">
      <c r="A112" t="s">
        <v>138</v>
      </c>
      <c r="B112" s="17">
        <v>0.17814814814814817</v>
      </c>
    </row>
    <row r="113" spans="1:2" ht="12.75">
      <c r="A113" t="s">
        <v>139</v>
      </c>
      <c r="B113" s="17">
        <v>0.18408564814814812</v>
      </c>
    </row>
    <row r="114" spans="1:2" ht="12.75">
      <c r="A114" t="s">
        <v>140</v>
      </c>
      <c r="B114" s="17">
        <v>0.17326388888888888</v>
      </c>
    </row>
    <row r="115" spans="1:2" ht="12.75">
      <c r="A115" t="s">
        <v>143</v>
      </c>
      <c r="B115" s="17">
        <v>0.18802083333333333</v>
      </c>
    </row>
    <row r="116" spans="1:2" ht="12.75">
      <c r="A116" t="s">
        <v>147</v>
      </c>
      <c r="B116" s="17">
        <v>0.18292824074074074</v>
      </c>
    </row>
    <row r="117" spans="1:2" ht="12.75">
      <c r="A117" t="s">
        <v>156</v>
      </c>
      <c r="B117" s="17">
        <v>0.17590277777777777</v>
      </c>
    </row>
    <row r="118" spans="1:2" ht="12.75">
      <c r="A118" t="s">
        <v>158</v>
      </c>
      <c r="B118" s="17">
        <v>0.18510416666666665</v>
      </c>
    </row>
    <row r="119" ht="12.75"/>
    <row r="120" ht="12.75">
      <c r="A120" t="s">
        <v>67</v>
      </c>
    </row>
    <row r="121" spans="1:2" ht="12.75">
      <c r="A121" t="s">
        <v>68</v>
      </c>
      <c r="B121" s="17">
        <v>0.20693287037037036</v>
      </c>
    </row>
    <row r="122" spans="1:2" ht="12.75">
      <c r="A122" t="s">
        <v>157</v>
      </c>
      <c r="B122" s="17">
        <v>0.234375</v>
      </c>
    </row>
    <row r="123" spans="1:2" ht="12.75">
      <c r="A123" t="s">
        <v>145</v>
      </c>
      <c r="B123" s="17">
        <v>0.22224537037037037</v>
      </c>
    </row>
    <row r="124" spans="1:2" ht="12.75">
      <c r="A124" t="s">
        <v>146</v>
      </c>
      <c r="B124" s="17">
        <v>0.2092361111111111</v>
      </c>
    </row>
    <row r="125" ht="12.75"/>
    <row r="126" ht="12.75">
      <c r="A126" t="s">
        <v>71</v>
      </c>
    </row>
    <row r="127" spans="1:2" ht="12.75">
      <c r="A127" t="s">
        <v>72</v>
      </c>
      <c r="B127">
        <v>52.588</v>
      </c>
    </row>
    <row r="128" spans="1:3" ht="12.75">
      <c r="A128" t="s">
        <v>94</v>
      </c>
      <c r="B128" s="1">
        <v>57.945</v>
      </c>
      <c r="C128" s="32" t="s">
        <v>91</v>
      </c>
    </row>
    <row r="129" ht="12.75"/>
    <row r="130" ht="12.75">
      <c r="A130" t="s">
        <v>96</v>
      </c>
    </row>
    <row r="131" spans="1:2" ht="12.75">
      <c r="A131" t="s">
        <v>97</v>
      </c>
      <c r="B131" s="17">
        <v>0.47108796296296296</v>
      </c>
    </row>
    <row r="132" spans="1:3" ht="12.75">
      <c r="A132" t="s">
        <v>124</v>
      </c>
      <c r="B132" s="30">
        <v>0.4405208333333333</v>
      </c>
      <c r="C132" s="32" t="s">
        <v>91</v>
      </c>
    </row>
    <row r="133" spans="1:3" ht="12.75">
      <c r="A133" t="s">
        <v>141</v>
      </c>
      <c r="B133" s="33">
        <v>0.5095601851851852</v>
      </c>
      <c r="C133" s="27"/>
    </row>
    <row r="134" spans="1:3" ht="12.75">
      <c r="A134" t="s">
        <v>150</v>
      </c>
      <c r="B134" s="33">
        <v>0.4647222222222222</v>
      </c>
      <c r="C134" s="27" t="s">
        <v>74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"/>
  <sheetViews>
    <sheetView workbookViewId="0" topLeftCell="A130">
      <selection activeCell="A151" sqref="A151:IV151"/>
    </sheetView>
  </sheetViews>
  <sheetFormatPr defaultColWidth="9.140625" defaultRowHeight="12.75"/>
  <cols>
    <col min="1" max="1" width="13.421875" style="44" bestFit="1" customWidth="1"/>
  </cols>
  <sheetData>
    <row r="1" spans="1:7" ht="12.75">
      <c r="A1" s="41" t="s">
        <v>65</v>
      </c>
      <c r="B1" s="26" t="s">
        <v>52</v>
      </c>
      <c r="C1" s="26" t="s">
        <v>9</v>
      </c>
      <c r="D1" s="26" t="s">
        <v>51</v>
      </c>
      <c r="E1" s="26" t="s">
        <v>14</v>
      </c>
      <c r="F1" s="26" t="s">
        <v>16</v>
      </c>
      <c r="G1" s="26" t="s">
        <v>66</v>
      </c>
    </row>
    <row r="2" spans="1:7" ht="12.75">
      <c r="A2" s="42">
        <v>39456</v>
      </c>
      <c r="B2" s="28">
        <v>0.026099537037037036</v>
      </c>
      <c r="C2" s="28"/>
      <c r="D2" s="27"/>
      <c r="E2" s="27"/>
      <c r="F2" s="27"/>
      <c r="G2" s="29">
        <v>0.1</v>
      </c>
    </row>
    <row r="3" spans="1:7" ht="12.75">
      <c r="A3" s="42">
        <v>39460</v>
      </c>
      <c r="B3" s="28">
        <v>0.023171296296296297</v>
      </c>
      <c r="C3" s="28"/>
      <c r="D3" s="27"/>
      <c r="E3" s="27"/>
      <c r="F3" s="27"/>
      <c r="G3" s="29">
        <v>0.08958333333333333</v>
      </c>
    </row>
    <row r="4" spans="1:7" ht="12.75">
      <c r="A4" s="42">
        <v>39463</v>
      </c>
      <c r="B4" s="28"/>
      <c r="C4" s="28">
        <v>0.04204861111111111</v>
      </c>
      <c r="D4" s="27"/>
      <c r="E4" s="27"/>
      <c r="F4" s="27"/>
      <c r="G4" s="29">
        <v>0.09375</v>
      </c>
    </row>
    <row r="5" spans="1:7" ht="12.75">
      <c r="A5" s="42">
        <v>39465</v>
      </c>
      <c r="B5" s="28"/>
      <c r="C5" s="28">
        <v>0.040810185185185185</v>
      </c>
      <c r="D5" s="27"/>
      <c r="E5" s="27"/>
      <c r="F5" s="27"/>
      <c r="G5" s="29">
        <v>0.09027777777777778</v>
      </c>
    </row>
    <row r="6" spans="1:7" ht="12.75">
      <c r="A6" s="42">
        <v>39467</v>
      </c>
      <c r="B6" s="28"/>
      <c r="C6" s="28">
        <v>0.04146990740740741</v>
      </c>
      <c r="D6" s="27"/>
      <c r="E6" s="27"/>
      <c r="F6" s="27"/>
      <c r="G6" s="29">
        <v>0.09236111111111112</v>
      </c>
    </row>
    <row r="7" spans="1:7" ht="12.75">
      <c r="A7" s="42">
        <v>39470</v>
      </c>
      <c r="B7" s="28"/>
      <c r="C7" s="28">
        <v>0.04178240740740741</v>
      </c>
      <c r="D7" s="27"/>
      <c r="E7" s="27"/>
      <c r="F7" s="27"/>
      <c r="G7" s="29">
        <v>0.09375</v>
      </c>
    </row>
    <row r="8" spans="1:7" ht="12.75">
      <c r="A8" s="42">
        <v>39473</v>
      </c>
      <c r="B8" s="28"/>
      <c r="C8" s="28"/>
      <c r="D8" s="28">
        <v>0.07797453703703704</v>
      </c>
      <c r="E8" s="27"/>
      <c r="F8" s="27"/>
      <c r="G8" s="29">
        <v>0.09861111111111111</v>
      </c>
    </row>
    <row r="9" spans="1:7" ht="12.75">
      <c r="A9" s="42">
        <v>39474</v>
      </c>
      <c r="B9" s="28"/>
      <c r="C9" s="28">
        <v>0.04451388888888889</v>
      </c>
      <c r="D9" s="27"/>
      <c r="E9" s="27"/>
      <c r="F9" s="27"/>
      <c r="G9" s="29">
        <v>0.1</v>
      </c>
    </row>
    <row r="10" spans="1:7" ht="12.75">
      <c r="A10" s="43">
        <v>39477</v>
      </c>
      <c r="B10" s="38"/>
      <c r="C10" s="38"/>
      <c r="D10" s="38">
        <v>0.07689814814814815</v>
      </c>
      <c r="E10" s="39"/>
      <c r="F10" s="39"/>
      <c r="G10" s="40">
        <v>0.09722222222222222</v>
      </c>
    </row>
    <row r="11" spans="1:7" ht="12.75">
      <c r="A11" s="42">
        <v>39480</v>
      </c>
      <c r="B11" s="28">
        <v>0.024930555555555553</v>
      </c>
      <c r="C11" s="28"/>
      <c r="D11" s="28"/>
      <c r="E11" s="27"/>
      <c r="F11" s="27"/>
      <c r="G11" s="29">
        <v>0.09444444444444444</v>
      </c>
    </row>
    <row r="12" spans="1:7" ht="12.75">
      <c r="A12" s="42">
        <v>39484</v>
      </c>
      <c r="B12" s="28"/>
      <c r="C12" s="28"/>
      <c r="D12" s="28">
        <v>0.07857638888888889</v>
      </c>
      <c r="E12" s="27"/>
      <c r="F12" s="27"/>
      <c r="G12" s="29">
        <v>0.09930555555555555</v>
      </c>
    </row>
    <row r="13" spans="1:7" ht="12.75">
      <c r="A13" s="42">
        <v>39487</v>
      </c>
      <c r="B13" s="28"/>
      <c r="C13" s="28"/>
      <c r="D13" s="28">
        <v>0.07056712962962963</v>
      </c>
      <c r="E13" s="27"/>
      <c r="F13" s="27"/>
      <c r="G13" s="29">
        <v>0.08888888888888889</v>
      </c>
    </row>
    <row r="14" spans="1:7" ht="12.75">
      <c r="A14" s="42">
        <v>39488</v>
      </c>
      <c r="B14" s="28"/>
      <c r="C14" s="28"/>
      <c r="D14" s="28">
        <v>0.07342592592592594</v>
      </c>
      <c r="E14" s="27"/>
      <c r="F14" s="27"/>
      <c r="G14" s="29">
        <v>0.09236111111111112</v>
      </c>
    </row>
    <row r="15" spans="1:7" ht="12.75">
      <c r="A15" s="42">
        <v>39490</v>
      </c>
      <c r="B15" s="28"/>
      <c r="C15" s="28">
        <v>0.042777777777777776</v>
      </c>
      <c r="D15" s="28"/>
      <c r="E15" s="27"/>
      <c r="F15" s="27"/>
      <c r="G15" s="29">
        <v>0.09513888888888888</v>
      </c>
    </row>
    <row r="16" spans="1:7" ht="12.75">
      <c r="A16" s="42">
        <v>39491</v>
      </c>
      <c r="B16" s="28"/>
      <c r="C16" s="28"/>
      <c r="D16" s="28">
        <v>0.08422453703703703</v>
      </c>
      <c r="E16" s="27"/>
      <c r="F16" s="27"/>
      <c r="G16" s="29">
        <v>0.10625</v>
      </c>
    </row>
    <row r="17" spans="1:7" ht="12.75">
      <c r="A17" s="42">
        <v>39494</v>
      </c>
      <c r="B17" s="28"/>
      <c r="C17" s="28">
        <v>0.04078703703703704</v>
      </c>
      <c r="D17" s="28"/>
      <c r="E17" s="27"/>
      <c r="F17" s="27"/>
      <c r="G17" s="29">
        <v>0.09027777777777778</v>
      </c>
    </row>
    <row r="18" spans="1:7" ht="12.75">
      <c r="A18" s="42">
        <v>39497</v>
      </c>
      <c r="B18" s="28"/>
      <c r="C18" s="28"/>
      <c r="D18" s="28">
        <v>0.07832175925925926</v>
      </c>
      <c r="E18" s="27"/>
      <c r="F18" s="27"/>
      <c r="G18" s="29">
        <v>0.09861111111111111</v>
      </c>
    </row>
    <row r="19" spans="1:7" ht="12.75">
      <c r="A19" s="42">
        <v>39498</v>
      </c>
      <c r="B19" s="28"/>
      <c r="C19" s="28">
        <v>0.04424768518518518</v>
      </c>
      <c r="D19" s="28"/>
      <c r="E19" s="27"/>
      <c r="F19" s="27"/>
      <c r="G19" s="29">
        <v>0.09791666666666667</v>
      </c>
    </row>
    <row r="20" spans="1:7" ht="12.75">
      <c r="A20" s="42">
        <v>39501</v>
      </c>
      <c r="B20" s="28"/>
      <c r="C20" s="28">
        <v>0.041296296296296296</v>
      </c>
      <c r="D20" s="28"/>
      <c r="E20" s="27"/>
      <c r="F20" s="27"/>
      <c r="G20" s="29">
        <v>0.09236111111111112</v>
      </c>
    </row>
    <row r="21" spans="1:7" ht="12.75">
      <c r="A21" s="42">
        <v>39502</v>
      </c>
      <c r="B21" s="28"/>
      <c r="C21" s="28"/>
      <c r="D21" s="28"/>
      <c r="E21" s="27"/>
      <c r="F21" s="27"/>
      <c r="G21" s="29">
        <v>0.07416666666666666</v>
      </c>
    </row>
    <row r="22" spans="1:7" ht="12.75">
      <c r="A22" s="42">
        <v>39504</v>
      </c>
      <c r="B22" s="28"/>
      <c r="C22" s="28"/>
      <c r="D22" s="28">
        <v>0.08181712962962963</v>
      </c>
      <c r="E22" s="27"/>
      <c r="F22" s="27"/>
      <c r="G22" s="29">
        <v>0.10277777777777779</v>
      </c>
    </row>
    <row r="23" spans="1:7" ht="12.75">
      <c r="A23" s="42">
        <v>39505</v>
      </c>
      <c r="B23" s="28"/>
      <c r="C23" s="28"/>
      <c r="D23" s="28">
        <v>0.08466435185185185</v>
      </c>
      <c r="E23" s="27"/>
      <c r="F23" s="27"/>
      <c r="G23" s="29">
        <v>0.10625</v>
      </c>
    </row>
    <row r="24" spans="1:7" ht="12.75">
      <c r="A24" s="43">
        <v>39507</v>
      </c>
      <c r="B24" s="38"/>
      <c r="C24" s="38">
        <v>0.0462037037037037</v>
      </c>
      <c r="D24" s="38"/>
      <c r="E24" s="39"/>
      <c r="F24" s="39"/>
      <c r="G24" s="40">
        <v>0.10277777777777779</v>
      </c>
    </row>
    <row r="25" spans="1:7" ht="12.75">
      <c r="A25" s="42">
        <v>39509</v>
      </c>
      <c r="B25" s="28"/>
      <c r="C25" s="28"/>
      <c r="D25" s="28"/>
      <c r="E25" s="28">
        <v>0.1009837962962963</v>
      </c>
      <c r="F25" s="27"/>
      <c r="G25" s="29">
        <v>0.1076388888888889</v>
      </c>
    </row>
    <row r="26" spans="1:7" ht="12.75">
      <c r="A26" s="42">
        <v>39511</v>
      </c>
      <c r="B26" s="28"/>
      <c r="C26" s="28"/>
      <c r="D26" s="28">
        <v>0.08353009259259259</v>
      </c>
      <c r="E26" s="28"/>
      <c r="F26" s="27"/>
      <c r="G26" s="29">
        <v>0.10555555555555556</v>
      </c>
    </row>
    <row r="27" spans="1:7" ht="12.75">
      <c r="A27" s="42">
        <v>39512</v>
      </c>
      <c r="B27" s="28"/>
      <c r="C27" s="28"/>
      <c r="D27" s="28">
        <v>0.07997685185185184</v>
      </c>
      <c r="E27" s="28"/>
      <c r="F27" s="27"/>
      <c r="G27" s="29">
        <v>0.1013888888888889</v>
      </c>
    </row>
    <row r="28" spans="1:7" ht="12.75">
      <c r="A28" s="42">
        <v>39514</v>
      </c>
      <c r="B28" s="28">
        <v>0.02684027777777778</v>
      </c>
      <c r="C28" s="28"/>
      <c r="D28" s="28"/>
      <c r="E28" s="28"/>
      <c r="F28" s="27"/>
      <c r="G28" s="29">
        <v>0.10277777777777779</v>
      </c>
    </row>
    <row r="29" spans="1:7" ht="12.75">
      <c r="A29" s="42">
        <v>39518</v>
      </c>
      <c r="B29" s="28"/>
      <c r="C29" s="28"/>
      <c r="D29" s="28">
        <v>0.08313657407407408</v>
      </c>
      <c r="E29" s="28"/>
      <c r="F29" s="27"/>
      <c r="G29" s="29">
        <v>0.10486111111111111</v>
      </c>
    </row>
    <row r="30" spans="1:7" ht="12.75">
      <c r="A30" s="42">
        <v>39519</v>
      </c>
      <c r="B30" s="28"/>
      <c r="C30" s="28"/>
      <c r="D30" s="28">
        <v>0.08466435185185185</v>
      </c>
      <c r="E30" s="28"/>
      <c r="F30" s="27"/>
      <c r="G30" s="29">
        <v>0.10625</v>
      </c>
    </row>
    <row r="31" spans="1:7" ht="12.75">
      <c r="A31" s="42">
        <v>39522</v>
      </c>
      <c r="B31" s="28"/>
      <c r="C31" s="28"/>
      <c r="D31" s="28"/>
      <c r="E31" s="28">
        <v>0.09271990740740742</v>
      </c>
      <c r="F31" s="27"/>
      <c r="G31" s="29">
        <v>0.09861111111111111</v>
      </c>
    </row>
    <row r="32" spans="1:7" ht="12.75">
      <c r="A32" s="42">
        <v>39525</v>
      </c>
      <c r="B32" s="28"/>
      <c r="C32" s="28"/>
      <c r="D32" s="28">
        <v>0.08133101851851852</v>
      </c>
      <c r="E32" s="28"/>
      <c r="F32" s="27"/>
      <c r="G32" s="29">
        <v>0.10277777777777779</v>
      </c>
    </row>
    <row r="33" spans="1:7" ht="12.75">
      <c r="A33" s="42">
        <v>39526</v>
      </c>
      <c r="B33" s="28"/>
      <c r="C33" s="28"/>
      <c r="D33" s="28">
        <v>0.08163194444444444</v>
      </c>
      <c r="E33" s="28"/>
      <c r="F33" s="27"/>
      <c r="G33" s="29">
        <v>0.10277777777777779</v>
      </c>
    </row>
    <row r="34" spans="1:7" ht="12.75">
      <c r="A34" s="42">
        <v>39528</v>
      </c>
      <c r="B34" s="28">
        <v>0.027083333333333334</v>
      </c>
      <c r="C34" s="28"/>
      <c r="D34" s="28"/>
      <c r="E34" s="28"/>
      <c r="F34" s="27"/>
      <c r="G34" s="29">
        <v>0.10277777777777779</v>
      </c>
    </row>
    <row r="35" spans="1:7" ht="12.75">
      <c r="A35" s="42">
        <v>39529</v>
      </c>
      <c r="B35" s="28"/>
      <c r="C35" s="28"/>
      <c r="D35" s="28"/>
      <c r="E35" s="28"/>
      <c r="F35" s="27"/>
      <c r="G35" s="29">
        <v>0.07275462962962963</v>
      </c>
    </row>
    <row r="36" spans="1:7" ht="12.75">
      <c r="A36" s="42">
        <v>39530</v>
      </c>
      <c r="B36" s="28"/>
      <c r="C36" s="28"/>
      <c r="D36" s="28"/>
      <c r="E36" s="28">
        <v>0.09954861111111112</v>
      </c>
      <c r="F36" s="27"/>
      <c r="G36" s="29">
        <v>0.10625</v>
      </c>
    </row>
    <row r="37" spans="1:7" ht="12.75">
      <c r="A37" s="42">
        <v>39533</v>
      </c>
      <c r="B37" s="28"/>
      <c r="C37" s="28"/>
      <c r="D37" s="28"/>
      <c r="E37" s="28">
        <v>0.10010416666666666</v>
      </c>
      <c r="F37" s="27"/>
      <c r="G37" s="29">
        <v>0.10694444444444444</v>
      </c>
    </row>
    <row r="38" spans="1:7" ht="12.75">
      <c r="A38" s="43">
        <v>39535</v>
      </c>
      <c r="B38" s="38"/>
      <c r="C38" s="38"/>
      <c r="D38" s="38"/>
      <c r="E38" s="38"/>
      <c r="F38" s="38">
        <v>0.1433449074074074</v>
      </c>
      <c r="G38" s="40">
        <v>0.09930555555555555</v>
      </c>
    </row>
    <row r="39" spans="1:7" ht="12.75">
      <c r="A39" s="42">
        <v>39539</v>
      </c>
      <c r="B39" s="28"/>
      <c r="C39" s="28"/>
      <c r="D39" s="28"/>
      <c r="E39" s="28">
        <v>0.09815972222222223</v>
      </c>
      <c r="F39" s="28"/>
      <c r="G39" s="29">
        <v>0.10416666666666667</v>
      </c>
    </row>
    <row r="40" spans="1:7" ht="12.75">
      <c r="A40" s="42">
        <v>39540</v>
      </c>
      <c r="B40" s="28"/>
      <c r="C40" s="28"/>
      <c r="D40" s="28"/>
      <c r="E40" s="28">
        <v>0.09659722222222222</v>
      </c>
      <c r="F40" s="28"/>
      <c r="G40" s="29">
        <v>0.10208333333333335</v>
      </c>
    </row>
    <row r="41" spans="1:7" ht="12.75">
      <c r="A41" s="42">
        <v>39542</v>
      </c>
      <c r="B41" s="28">
        <v>0.026921296296296294</v>
      </c>
      <c r="C41" s="28"/>
      <c r="D41" s="28"/>
      <c r="E41" s="28"/>
      <c r="F41" s="28"/>
      <c r="G41" s="29">
        <v>0.10277777777777779</v>
      </c>
    </row>
    <row r="42" spans="1:7" ht="12.75">
      <c r="A42" s="42">
        <v>39543</v>
      </c>
      <c r="B42" s="28"/>
      <c r="C42" s="28"/>
      <c r="D42" s="28"/>
      <c r="E42" s="28"/>
      <c r="F42" s="28"/>
      <c r="G42" s="29">
        <v>0.07413194444444444</v>
      </c>
    </row>
    <row r="43" spans="1:7" ht="12.75">
      <c r="A43" s="42">
        <v>39544</v>
      </c>
      <c r="B43" s="28"/>
      <c r="C43" s="28"/>
      <c r="D43" s="28"/>
      <c r="E43" s="28">
        <v>0.10248842592592593</v>
      </c>
      <c r="F43" s="28"/>
      <c r="G43" s="29">
        <v>0.10902777777777778</v>
      </c>
    </row>
    <row r="44" spans="1:7" ht="12.75">
      <c r="A44" s="42">
        <v>39546</v>
      </c>
      <c r="B44" s="28"/>
      <c r="C44" s="28"/>
      <c r="D44" s="28">
        <v>0.09027777777777778</v>
      </c>
      <c r="E44" s="28"/>
      <c r="F44" s="28"/>
      <c r="G44" s="29">
        <v>0.11388888888888889</v>
      </c>
    </row>
    <row r="45" spans="1:7" ht="12.75">
      <c r="A45" s="42">
        <v>39520</v>
      </c>
      <c r="B45" s="28">
        <v>0.026504629629629628</v>
      </c>
      <c r="C45" s="28"/>
      <c r="D45" s="28"/>
      <c r="E45" s="28"/>
      <c r="F45" s="28"/>
      <c r="G45" s="29">
        <v>0.10277777777777779</v>
      </c>
    </row>
    <row r="46" spans="1:7" ht="12.75">
      <c r="A46" s="42">
        <v>39553</v>
      </c>
      <c r="B46" s="28"/>
      <c r="C46" s="28"/>
      <c r="D46" s="28">
        <v>0.08390046296296295</v>
      </c>
      <c r="E46" s="28"/>
      <c r="F46" s="28"/>
      <c r="G46" s="29">
        <v>0.10555555555555556</v>
      </c>
    </row>
    <row r="47" spans="1:7" ht="12.75">
      <c r="A47" s="42">
        <v>39554</v>
      </c>
      <c r="B47" s="28"/>
      <c r="C47" s="28"/>
      <c r="D47" s="28">
        <v>0.08443287037037038</v>
      </c>
      <c r="E47" s="28"/>
      <c r="F47" s="28"/>
      <c r="G47" s="29">
        <v>0.10625</v>
      </c>
    </row>
    <row r="48" spans="1:7" ht="12.75">
      <c r="A48" s="42">
        <v>39558</v>
      </c>
      <c r="B48" s="28"/>
      <c r="C48" s="28"/>
      <c r="D48" s="28"/>
      <c r="E48" s="28">
        <v>0.09288194444444443</v>
      </c>
      <c r="F48" s="28"/>
      <c r="G48" s="29">
        <v>0.09861111111111111</v>
      </c>
    </row>
    <row r="49" spans="1:7" ht="12.75">
      <c r="A49" s="42">
        <v>39560</v>
      </c>
      <c r="B49" s="28"/>
      <c r="C49" s="28"/>
      <c r="D49" s="28">
        <v>0.08434027777777776</v>
      </c>
      <c r="E49" s="28"/>
      <c r="F49" s="28"/>
      <c r="G49" s="29">
        <v>0.10625</v>
      </c>
    </row>
    <row r="50" spans="1:7" ht="12.75">
      <c r="A50" s="42">
        <v>39561</v>
      </c>
      <c r="B50" s="28"/>
      <c r="C50" s="28"/>
      <c r="D50" s="28">
        <v>0.08498842592592593</v>
      </c>
      <c r="E50" s="28"/>
      <c r="F50" s="28"/>
      <c r="G50" s="29">
        <v>0.10694444444444444</v>
      </c>
    </row>
    <row r="51" spans="1:7" ht="12.75">
      <c r="A51" s="42">
        <v>39563</v>
      </c>
      <c r="B51" s="28"/>
      <c r="C51" s="28">
        <v>0.04375</v>
      </c>
      <c r="D51" s="28"/>
      <c r="E51" s="28"/>
      <c r="F51" s="28"/>
      <c r="G51" s="29">
        <v>0.09652777777777777</v>
      </c>
    </row>
    <row r="52" spans="1:7" ht="12.75">
      <c r="A52" s="42">
        <v>39567</v>
      </c>
      <c r="B52" s="28"/>
      <c r="C52" s="28">
        <v>0.04511574074074074</v>
      </c>
      <c r="D52" s="28"/>
      <c r="E52" s="28"/>
      <c r="F52" s="28"/>
      <c r="G52" s="29">
        <v>0.1</v>
      </c>
    </row>
    <row r="53" spans="1:7" ht="12.75">
      <c r="A53" s="43">
        <v>39568</v>
      </c>
      <c r="B53" s="38"/>
      <c r="C53" s="38"/>
      <c r="D53" s="38">
        <v>0.07778935185185186</v>
      </c>
      <c r="E53" s="38"/>
      <c r="F53" s="38"/>
      <c r="G53" s="40">
        <v>0.09861111111111111</v>
      </c>
    </row>
    <row r="54" spans="1:7" ht="12.75">
      <c r="A54" s="42">
        <v>39569</v>
      </c>
      <c r="B54" s="28"/>
      <c r="C54" s="28"/>
      <c r="D54" s="28"/>
      <c r="E54" s="28"/>
      <c r="F54" s="28"/>
      <c r="G54" s="29">
        <v>0.07046296296296296</v>
      </c>
    </row>
    <row r="55" spans="1:7" ht="12.75">
      <c r="A55" s="42">
        <v>39571</v>
      </c>
      <c r="B55" s="28"/>
      <c r="C55" s="28"/>
      <c r="D55" s="28"/>
      <c r="E55" s="28">
        <v>0.0992013888888889</v>
      </c>
      <c r="F55" s="28"/>
      <c r="G55" s="29">
        <v>0.10555555555555556</v>
      </c>
    </row>
    <row r="56" spans="1:7" ht="12.75">
      <c r="A56" s="42">
        <v>39572</v>
      </c>
      <c r="B56" s="28"/>
      <c r="C56" s="28"/>
      <c r="D56" s="28"/>
      <c r="E56" s="28">
        <v>0.0953125</v>
      </c>
      <c r="F56" s="28"/>
      <c r="G56" s="29">
        <v>0.1013888888888889</v>
      </c>
    </row>
    <row r="57" spans="1:7" ht="12.75">
      <c r="A57" s="42">
        <v>39574</v>
      </c>
      <c r="B57" s="28"/>
      <c r="C57" s="28"/>
      <c r="D57" s="28"/>
      <c r="E57" s="28">
        <v>0.10065972222222223</v>
      </c>
      <c r="F57" s="28"/>
      <c r="G57" s="29">
        <v>0.10694444444444444</v>
      </c>
    </row>
    <row r="58" spans="1:7" ht="12.75">
      <c r="A58" s="42">
        <v>39575</v>
      </c>
      <c r="B58" s="28"/>
      <c r="C58" s="28"/>
      <c r="D58" s="28"/>
      <c r="E58" s="28">
        <v>0.10197916666666666</v>
      </c>
      <c r="F58" s="28"/>
      <c r="G58" s="29">
        <v>0.10833333333333334</v>
      </c>
    </row>
    <row r="59" spans="1:7" ht="12.75">
      <c r="A59" s="42">
        <v>39577</v>
      </c>
      <c r="B59" s="28"/>
      <c r="C59" s="28">
        <v>0.04901620370370371</v>
      </c>
      <c r="D59" s="28"/>
      <c r="E59" s="28"/>
      <c r="F59" s="28"/>
      <c r="G59" s="29">
        <v>0.10902777777777778</v>
      </c>
    </row>
    <row r="60" spans="1:7" ht="12.75">
      <c r="A60" s="42">
        <v>39579</v>
      </c>
      <c r="B60" s="28"/>
      <c r="C60" s="28">
        <v>0.046516203703703705</v>
      </c>
      <c r="D60" s="28"/>
      <c r="E60" s="28"/>
      <c r="F60" s="28"/>
      <c r="G60" s="29">
        <v>0.10277777777777779</v>
      </c>
    </row>
    <row r="61" spans="1:7" ht="12.75">
      <c r="A61" s="42">
        <v>39581</v>
      </c>
      <c r="B61" s="28"/>
      <c r="C61" s="28"/>
      <c r="D61" s="28"/>
      <c r="E61" s="28">
        <v>0.09452546296296298</v>
      </c>
      <c r="F61" s="28"/>
      <c r="G61" s="29">
        <v>0.10069444444444443</v>
      </c>
    </row>
    <row r="62" spans="1:7" ht="12.75">
      <c r="A62" s="42">
        <v>39582</v>
      </c>
      <c r="B62" s="28"/>
      <c r="C62" s="28"/>
      <c r="D62" s="28"/>
      <c r="E62" s="28">
        <v>0.0966087962962963</v>
      </c>
      <c r="F62" s="28"/>
      <c r="G62" s="29">
        <v>0.10208333333333335</v>
      </c>
    </row>
    <row r="63" spans="1:7" ht="12.75">
      <c r="A63" s="42">
        <v>39584</v>
      </c>
      <c r="B63" s="28"/>
      <c r="C63" s="28">
        <v>0.04462962962962963</v>
      </c>
      <c r="D63" s="28"/>
      <c r="E63" s="28"/>
      <c r="F63" s="28"/>
      <c r="G63" s="29">
        <v>0.1</v>
      </c>
    </row>
    <row r="64" spans="1:7" ht="12.75">
      <c r="A64" s="42">
        <v>39588</v>
      </c>
      <c r="B64" s="28"/>
      <c r="C64" s="28"/>
      <c r="D64" s="28">
        <v>0.08300925925925927</v>
      </c>
      <c r="E64" s="28"/>
      <c r="F64" s="28"/>
      <c r="G64" s="29">
        <v>0.10486111111111111</v>
      </c>
    </row>
    <row r="65" spans="1:7" ht="12.75">
      <c r="A65" s="42">
        <v>39589</v>
      </c>
      <c r="B65" s="28"/>
      <c r="C65" s="28"/>
      <c r="D65" s="28">
        <v>0.08466435185185185</v>
      </c>
      <c r="E65" s="28"/>
      <c r="F65" s="28"/>
      <c r="G65" s="29">
        <v>0.10625</v>
      </c>
    </row>
    <row r="66" spans="1:7" ht="12.75">
      <c r="A66" s="42">
        <v>39595</v>
      </c>
      <c r="B66" s="28"/>
      <c r="C66" s="28"/>
      <c r="D66" s="28">
        <v>0.086875</v>
      </c>
      <c r="E66" s="28"/>
      <c r="F66" s="28"/>
      <c r="G66" s="29">
        <v>0.10972222222222222</v>
      </c>
    </row>
    <row r="67" spans="1:7" ht="12.75">
      <c r="A67" s="43">
        <v>39596</v>
      </c>
      <c r="B67" s="38"/>
      <c r="C67" s="38"/>
      <c r="D67" s="38">
        <v>0.08354166666666667</v>
      </c>
      <c r="E67" s="38"/>
      <c r="F67" s="38"/>
      <c r="G67" s="40">
        <v>0.10555555555555556</v>
      </c>
    </row>
    <row r="68" spans="1:7" ht="12.75">
      <c r="A68" s="42">
        <v>39606</v>
      </c>
      <c r="B68" s="28">
        <v>0.028055555555555556</v>
      </c>
      <c r="C68" s="28"/>
      <c r="D68" s="28"/>
      <c r="E68" s="28"/>
      <c r="F68" s="28"/>
      <c r="G68" s="29">
        <v>0.10833333333333334</v>
      </c>
    </row>
    <row r="69" spans="1:7" ht="12.75">
      <c r="A69" s="42">
        <v>39607</v>
      </c>
      <c r="B69" s="28">
        <v>0.026377314814814815</v>
      </c>
      <c r="C69" s="28"/>
      <c r="D69" s="28"/>
      <c r="E69" s="28"/>
      <c r="F69" s="28"/>
      <c r="G69" s="29">
        <v>0.1</v>
      </c>
    </row>
    <row r="70" spans="1:7" ht="12.75">
      <c r="A70" s="42">
        <v>39609</v>
      </c>
      <c r="B70" s="28"/>
      <c r="C70" s="28"/>
      <c r="D70" s="28">
        <v>0.08263888888888889</v>
      </c>
      <c r="E70" s="28"/>
      <c r="F70" s="28"/>
      <c r="G70" s="29">
        <v>0.10486111111111111</v>
      </c>
    </row>
    <row r="71" spans="1:7" ht="12.75">
      <c r="A71" s="42">
        <v>39610</v>
      </c>
      <c r="B71" s="28"/>
      <c r="C71" s="28"/>
      <c r="D71" s="28">
        <v>0.08333333333333333</v>
      </c>
      <c r="E71" s="28"/>
      <c r="F71" s="28"/>
      <c r="G71" s="29">
        <v>0.10486111111111111</v>
      </c>
    </row>
    <row r="72" spans="1:7" ht="12.75">
      <c r="A72" s="42">
        <v>39612</v>
      </c>
      <c r="B72" s="28">
        <v>0.025833333333333333</v>
      </c>
      <c r="C72" s="28"/>
      <c r="D72" s="28"/>
      <c r="E72" s="28"/>
      <c r="F72" s="28"/>
      <c r="G72" s="29">
        <v>0.1</v>
      </c>
    </row>
    <row r="73" spans="1:7" ht="12.75">
      <c r="A73" s="42">
        <v>39616</v>
      </c>
      <c r="B73" s="28"/>
      <c r="C73" s="28"/>
      <c r="D73" s="28">
        <v>0.08373842592592594</v>
      </c>
      <c r="E73" s="28"/>
      <c r="F73" s="28"/>
      <c r="G73" s="29">
        <v>0.10555555555555556</v>
      </c>
    </row>
    <row r="74" spans="1:7" ht="12.75">
      <c r="A74" s="42">
        <v>39617</v>
      </c>
      <c r="B74" s="28"/>
      <c r="C74" s="28"/>
      <c r="D74" s="28">
        <v>0.08417824074074075</v>
      </c>
      <c r="E74" s="28"/>
      <c r="F74" s="28"/>
      <c r="G74" s="29">
        <v>0.10625</v>
      </c>
    </row>
    <row r="75" spans="1:7" ht="12.75">
      <c r="A75" s="42">
        <v>39620</v>
      </c>
      <c r="B75" s="28"/>
      <c r="C75" s="28">
        <v>0.032129629629629626</v>
      </c>
      <c r="D75" s="28"/>
      <c r="E75" s="28"/>
      <c r="F75" s="28"/>
      <c r="G75" s="29">
        <v>0.07222222222222223</v>
      </c>
    </row>
    <row r="76" spans="1:7" ht="12.75">
      <c r="A76" s="42">
        <v>39623</v>
      </c>
      <c r="B76" s="28"/>
      <c r="C76" s="28"/>
      <c r="D76" s="28">
        <v>0.0827662037037037</v>
      </c>
      <c r="E76" s="28"/>
      <c r="F76" s="28"/>
      <c r="G76" s="29">
        <v>0.10486111111111111</v>
      </c>
    </row>
    <row r="77" spans="1:7" ht="12.75">
      <c r="A77" s="43">
        <v>39624</v>
      </c>
      <c r="B77" s="38"/>
      <c r="C77" s="38"/>
      <c r="D77" s="38">
        <v>0.08599537037037037</v>
      </c>
      <c r="E77" s="38"/>
      <c r="F77" s="38"/>
      <c r="G77" s="40">
        <v>0.10833333333333334</v>
      </c>
    </row>
    <row r="78" spans="1:7" ht="12.75">
      <c r="A78" s="42">
        <v>39630</v>
      </c>
      <c r="B78" s="28"/>
      <c r="C78" s="28"/>
      <c r="D78" s="28">
        <v>0.08623842592592591</v>
      </c>
      <c r="E78" s="28"/>
      <c r="F78" s="28"/>
      <c r="G78" s="29">
        <v>0.10902777777777778</v>
      </c>
    </row>
    <row r="79" spans="1:7" ht="12.75">
      <c r="A79" s="42">
        <v>39631</v>
      </c>
      <c r="B79" s="28"/>
      <c r="C79" s="28"/>
      <c r="D79" s="28">
        <v>0.09366898148148149</v>
      </c>
      <c r="E79" s="28"/>
      <c r="F79" s="28"/>
      <c r="G79" s="29">
        <v>0.11805555555555557</v>
      </c>
    </row>
    <row r="80" spans="1:7" ht="12.75">
      <c r="A80" s="42">
        <v>39633</v>
      </c>
      <c r="B80" s="28"/>
      <c r="C80" s="28">
        <v>0.04232638888888889</v>
      </c>
      <c r="D80" s="28"/>
      <c r="E80" s="28"/>
      <c r="F80" s="28"/>
      <c r="G80" s="29">
        <v>0.09375</v>
      </c>
    </row>
    <row r="81" spans="1:7" ht="12.75">
      <c r="A81" s="42">
        <v>39637</v>
      </c>
      <c r="B81" s="28"/>
      <c r="C81" s="28"/>
      <c r="D81" s="28">
        <v>0.07958333333333334</v>
      </c>
      <c r="E81" s="28"/>
      <c r="F81" s="28"/>
      <c r="G81" s="29">
        <v>0.10069444444444443</v>
      </c>
    </row>
    <row r="82" spans="1:7" ht="12.75">
      <c r="A82" s="42">
        <v>39638</v>
      </c>
      <c r="B82" s="28"/>
      <c r="C82" s="28"/>
      <c r="D82" s="28">
        <v>0.08130787037037036</v>
      </c>
      <c r="E82" s="28"/>
      <c r="F82" s="28"/>
      <c r="G82" s="29">
        <v>0.10277777777777779</v>
      </c>
    </row>
    <row r="83" spans="1:7" ht="12.75">
      <c r="A83" s="42">
        <v>39640</v>
      </c>
      <c r="B83" s="28"/>
      <c r="C83" s="28"/>
      <c r="D83" s="28"/>
      <c r="E83" s="28">
        <v>0.09346064814814814</v>
      </c>
      <c r="F83" s="28"/>
      <c r="G83" s="29">
        <v>0.09930555555555555</v>
      </c>
    </row>
    <row r="84" spans="1:7" ht="12.75">
      <c r="A84" s="42">
        <v>39641</v>
      </c>
      <c r="B84" s="28"/>
      <c r="C84" s="28">
        <v>0.044270833333333336</v>
      </c>
      <c r="D84" s="28"/>
      <c r="E84" s="28"/>
      <c r="F84" s="28"/>
      <c r="G84" s="29">
        <v>0.09652777777777777</v>
      </c>
    </row>
    <row r="85" spans="1:7" ht="12.75">
      <c r="A85" s="42">
        <v>39642</v>
      </c>
      <c r="B85" s="28"/>
      <c r="C85" s="28"/>
      <c r="D85" s="28"/>
      <c r="E85" s="28">
        <v>0.09315972222222223</v>
      </c>
      <c r="F85" s="28"/>
      <c r="G85" s="29">
        <v>0.09930555555555555</v>
      </c>
    </row>
    <row r="86" spans="1:7" ht="12.75">
      <c r="A86" s="42">
        <v>39644</v>
      </c>
      <c r="B86" s="28"/>
      <c r="C86" s="28"/>
      <c r="D86" s="28"/>
      <c r="E86" s="28">
        <v>0.09608796296296296</v>
      </c>
      <c r="F86" s="28"/>
      <c r="G86" s="29">
        <v>0.10208333333333335</v>
      </c>
    </row>
    <row r="87" spans="1:7" ht="12.75">
      <c r="A87" s="42">
        <v>39645</v>
      </c>
      <c r="B87" s="28"/>
      <c r="C87" s="28"/>
      <c r="D87" s="28"/>
      <c r="E87" s="28">
        <v>0.09765046296296297</v>
      </c>
      <c r="F87" s="28"/>
      <c r="G87" s="29">
        <v>0.10347222222222223</v>
      </c>
    </row>
    <row r="88" spans="1:7" ht="12.75">
      <c r="A88" s="42">
        <v>39647</v>
      </c>
      <c r="B88" s="28"/>
      <c r="C88" s="28"/>
      <c r="D88" s="28"/>
      <c r="E88" s="28">
        <v>0.1005787037037037</v>
      </c>
      <c r="F88" s="28"/>
      <c r="G88" s="29">
        <v>0.10694444444444444</v>
      </c>
    </row>
    <row r="89" spans="1:7" ht="12.75">
      <c r="A89" s="42">
        <v>39648</v>
      </c>
      <c r="B89" s="28"/>
      <c r="C89" s="28">
        <v>0.042013888888888885</v>
      </c>
      <c r="D89" s="28"/>
      <c r="E89" s="28"/>
      <c r="F89" s="28"/>
      <c r="G89" s="29">
        <v>0.09375</v>
      </c>
    </row>
    <row r="90" spans="1:7" ht="12.75">
      <c r="A90" s="42">
        <v>39650</v>
      </c>
      <c r="B90" s="28">
        <v>0.02684027777777778</v>
      </c>
      <c r="C90" s="28"/>
      <c r="D90" s="28"/>
      <c r="E90" s="28"/>
      <c r="F90" s="28"/>
      <c r="G90" s="29">
        <v>0.10277777777777779</v>
      </c>
    </row>
    <row r="91" spans="1:7" ht="12.75">
      <c r="A91" s="42">
        <v>39652</v>
      </c>
      <c r="B91" s="28"/>
      <c r="C91" s="28"/>
      <c r="D91" s="28">
        <v>0.0842013888888889</v>
      </c>
      <c r="E91" s="28"/>
      <c r="F91" s="28"/>
      <c r="G91" s="29">
        <v>0.10625</v>
      </c>
    </row>
    <row r="92" spans="1:7" ht="12.75">
      <c r="A92" s="42">
        <v>39654</v>
      </c>
      <c r="B92" s="28"/>
      <c r="C92" s="28"/>
      <c r="D92" s="28">
        <v>0.0827662037037037</v>
      </c>
      <c r="E92" s="28"/>
      <c r="F92" s="28"/>
      <c r="G92" s="29">
        <v>0.10486111111111111</v>
      </c>
    </row>
    <row r="93" spans="1:7" ht="12.75">
      <c r="A93" s="42">
        <v>39655</v>
      </c>
      <c r="B93" s="28"/>
      <c r="C93" s="28"/>
      <c r="D93" s="28"/>
      <c r="E93" s="28"/>
      <c r="F93" s="28"/>
      <c r="G93" s="29">
        <v>0.08820601851851852</v>
      </c>
    </row>
    <row r="94" spans="1:7" ht="12.75">
      <c r="A94" s="42">
        <v>39656</v>
      </c>
      <c r="B94" s="28"/>
      <c r="C94" s="28">
        <v>0.047511574074074074</v>
      </c>
      <c r="D94" s="28"/>
      <c r="E94" s="28"/>
      <c r="F94" s="28"/>
      <c r="G94" s="29">
        <v>0.10555555555555556</v>
      </c>
    </row>
    <row r="95" spans="1:7" ht="12.75">
      <c r="A95" s="42">
        <v>39658</v>
      </c>
      <c r="B95" s="28"/>
      <c r="C95" s="28">
        <v>0.04370370370370371</v>
      </c>
      <c r="D95" s="28"/>
      <c r="E95" s="28"/>
      <c r="F95" s="28"/>
      <c r="G95" s="29">
        <v>0.09652777777777777</v>
      </c>
    </row>
    <row r="96" spans="1:7" ht="12.75">
      <c r="A96" s="42">
        <v>39659</v>
      </c>
      <c r="B96" s="28"/>
      <c r="C96" s="28"/>
      <c r="D96" s="28"/>
      <c r="E96" s="28">
        <v>0.10219907407407408</v>
      </c>
      <c r="F96" s="28"/>
      <c r="G96" s="29">
        <v>0.10902777777777778</v>
      </c>
    </row>
    <row r="97" spans="1:7" ht="12.75">
      <c r="A97" s="43">
        <v>39660</v>
      </c>
      <c r="B97" s="38"/>
      <c r="C97" s="38"/>
      <c r="D97" s="38"/>
      <c r="E97" s="38">
        <v>0.10075231481481482</v>
      </c>
      <c r="F97" s="38"/>
      <c r="G97" s="40">
        <v>0.1076388888888889</v>
      </c>
    </row>
    <row r="98" spans="1:7" ht="12.75">
      <c r="A98" s="42">
        <v>39662</v>
      </c>
      <c r="B98" s="28"/>
      <c r="C98" s="28">
        <v>0.04664351851851852</v>
      </c>
      <c r="D98" s="28"/>
      <c r="E98" s="28"/>
      <c r="F98" s="28"/>
      <c r="G98" s="29">
        <v>0.10416666666666667</v>
      </c>
    </row>
    <row r="99" spans="1:7" ht="12.75">
      <c r="A99" s="42">
        <v>39666</v>
      </c>
      <c r="B99" s="28"/>
      <c r="C99" s="28">
        <v>0.04784722222222223</v>
      </c>
      <c r="D99" s="28"/>
      <c r="E99" s="28"/>
      <c r="F99" s="28"/>
      <c r="G99" s="29">
        <v>0.10555555555555556</v>
      </c>
    </row>
    <row r="100" spans="1:7" ht="12.75">
      <c r="A100" s="42">
        <v>39667</v>
      </c>
      <c r="B100" s="28"/>
      <c r="C100" s="28"/>
      <c r="D100" s="28"/>
      <c r="E100" s="28">
        <v>0.09563657407407407</v>
      </c>
      <c r="F100" s="28"/>
      <c r="G100" s="29">
        <v>0.1013888888888889</v>
      </c>
    </row>
    <row r="101" spans="1:7" ht="12.75">
      <c r="A101" s="42">
        <v>39668</v>
      </c>
      <c r="B101" s="28">
        <v>0.028101851851851854</v>
      </c>
      <c r="C101" s="28"/>
      <c r="D101" s="28"/>
      <c r="E101" s="28"/>
      <c r="F101" s="28"/>
      <c r="G101" s="29">
        <v>0.10833333333333334</v>
      </c>
    </row>
    <row r="102" spans="1:7" ht="12.75">
      <c r="A102" s="42">
        <v>39669</v>
      </c>
      <c r="B102" s="28"/>
      <c r="C102" s="28"/>
      <c r="D102" s="28"/>
      <c r="E102" s="28">
        <v>0.0865162037037037</v>
      </c>
      <c r="F102" s="28"/>
      <c r="G102" s="29">
        <v>0.09166666666666667</v>
      </c>
    </row>
    <row r="103" spans="1:7" ht="12.75">
      <c r="A103" s="42">
        <v>39670</v>
      </c>
      <c r="B103" s="28"/>
      <c r="C103" s="28"/>
      <c r="D103" s="28"/>
      <c r="E103" s="28">
        <v>0.08761574074074074</v>
      </c>
      <c r="F103" s="28"/>
      <c r="G103" s="29">
        <v>0.09375</v>
      </c>
    </row>
    <row r="104" spans="1:7" ht="12.75">
      <c r="A104" s="42">
        <v>39672</v>
      </c>
      <c r="B104" s="28"/>
      <c r="C104" s="28"/>
      <c r="D104" s="28"/>
      <c r="E104" s="28">
        <v>0.09483796296296297</v>
      </c>
      <c r="F104" s="28"/>
      <c r="G104" s="29">
        <v>0.10069444444444443</v>
      </c>
    </row>
    <row r="105" spans="1:7" ht="12.75">
      <c r="A105" s="42">
        <v>39673</v>
      </c>
      <c r="B105" s="28"/>
      <c r="C105" s="28"/>
      <c r="D105" s="28"/>
      <c r="E105" s="28">
        <v>0.10025462962962962</v>
      </c>
      <c r="F105" s="28"/>
      <c r="G105" s="29">
        <v>0.10694444444444444</v>
      </c>
    </row>
    <row r="106" spans="1:7" ht="12.75">
      <c r="A106" s="42">
        <v>39676</v>
      </c>
      <c r="B106" s="28"/>
      <c r="C106" s="28"/>
      <c r="D106" s="28"/>
      <c r="E106" s="28"/>
      <c r="F106" s="28">
        <v>0.13607638888888887</v>
      </c>
      <c r="G106" s="29">
        <v>0.09375</v>
      </c>
    </row>
    <row r="107" spans="1:7" ht="12.75">
      <c r="A107" s="42">
        <v>39677</v>
      </c>
      <c r="B107" s="28"/>
      <c r="C107" s="28"/>
      <c r="D107" s="28"/>
      <c r="E107" s="28"/>
      <c r="F107" s="28">
        <v>0.13724537037037035</v>
      </c>
      <c r="G107" s="29">
        <v>0.09444444444444444</v>
      </c>
    </row>
    <row r="108" spans="1:7" ht="12.75">
      <c r="A108" s="42">
        <v>39679</v>
      </c>
      <c r="B108" s="28"/>
      <c r="C108" s="28"/>
      <c r="D108" s="28"/>
      <c r="E108" s="28">
        <v>0.09814814814814815</v>
      </c>
      <c r="F108" s="28"/>
      <c r="G108" s="29">
        <v>0.10416666666666667</v>
      </c>
    </row>
    <row r="109" spans="1:7" ht="12.75">
      <c r="A109" s="42">
        <v>39680</v>
      </c>
      <c r="B109" s="28"/>
      <c r="C109" s="28"/>
      <c r="D109" s="28"/>
      <c r="E109" s="28">
        <v>0.09885416666666667</v>
      </c>
      <c r="F109" s="28"/>
      <c r="G109" s="29">
        <v>0.10555555555555556</v>
      </c>
    </row>
    <row r="110" spans="1:7" ht="12.75">
      <c r="A110" s="42">
        <v>39683.666666666664</v>
      </c>
      <c r="B110" s="28"/>
      <c r="C110" s="28"/>
      <c r="D110" s="28"/>
      <c r="E110" s="28">
        <v>0.0935300925925926</v>
      </c>
      <c r="F110" s="28"/>
      <c r="G110" s="29">
        <v>0.09930555555555555</v>
      </c>
    </row>
    <row r="111" spans="1:7" ht="12.75">
      <c r="A111" s="42">
        <v>39683.833333333336</v>
      </c>
      <c r="B111" s="28"/>
      <c r="C111" s="28">
        <v>0.04457175925925926</v>
      </c>
      <c r="D111" s="28"/>
      <c r="E111" s="28"/>
      <c r="F111" s="28"/>
      <c r="G111" s="29">
        <v>0.1</v>
      </c>
    </row>
    <row r="112" spans="1:7" ht="12.75">
      <c r="A112" s="42">
        <v>39684</v>
      </c>
      <c r="B112" s="28"/>
      <c r="C112" s="28"/>
      <c r="D112" s="28"/>
      <c r="E112" s="28"/>
      <c r="F112" s="28">
        <v>0.1383101851851852</v>
      </c>
      <c r="G112" s="29">
        <v>0.09583333333333333</v>
      </c>
    </row>
    <row r="113" spans="1:7" ht="12.75">
      <c r="A113" s="43">
        <v>39688</v>
      </c>
      <c r="B113" s="38"/>
      <c r="C113" s="38"/>
      <c r="D113" s="38"/>
      <c r="E113" s="38"/>
      <c r="F113" s="38"/>
      <c r="G113" s="40">
        <v>0.07849537037037037</v>
      </c>
    </row>
    <row r="114" spans="1:7" ht="12.75">
      <c r="A114" s="42">
        <v>39693</v>
      </c>
      <c r="B114" s="28"/>
      <c r="C114" s="28"/>
      <c r="D114" s="28">
        <v>0.08518518518518518</v>
      </c>
      <c r="E114" s="28"/>
      <c r="F114" s="28"/>
      <c r="G114" s="29">
        <v>0.10694444444444444</v>
      </c>
    </row>
    <row r="115" spans="1:7" ht="12.75">
      <c r="A115" s="42">
        <v>39694</v>
      </c>
      <c r="B115" s="28"/>
      <c r="C115" s="28">
        <v>0.04583333333333334</v>
      </c>
      <c r="D115" s="28"/>
      <c r="E115" s="28"/>
      <c r="F115" s="28"/>
      <c r="G115" s="29">
        <v>0.10277777777777779</v>
      </c>
    </row>
    <row r="116" spans="1:7" ht="12.75">
      <c r="A116" s="42">
        <v>39697</v>
      </c>
      <c r="B116" s="28"/>
      <c r="C116" s="28">
        <v>0.04581018518518518</v>
      </c>
      <c r="D116" s="28"/>
      <c r="E116" s="28"/>
      <c r="F116" s="28"/>
      <c r="G116" s="29">
        <v>0.1013888888888889</v>
      </c>
    </row>
    <row r="117" spans="1:7" ht="12.75">
      <c r="A117" s="42">
        <v>39698</v>
      </c>
      <c r="B117" s="28"/>
      <c r="C117" s="28">
        <v>0.045162037037037035</v>
      </c>
      <c r="D117" s="28"/>
      <c r="E117" s="28"/>
      <c r="F117" s="28"/>
      <c r="G117" s="29">
        <v>0.1013888888888889</v>
      </c>
    </row>
    <row r="118" spans="1:7" ht="12.75">
      <c r="A118" s="42">
        <v>39700</v>
      </c>
      <c r="B118" s="28"/>
      <c r="C118" s="28"/>
      <c r="D118" s="28">
        <v>0.08219907407407408</v>
      </c>
      <c r="E118" s="28"/>
      <c r="F118" s="28"/>
      <c r="G118" s="29">
        <v>0.10416666666666667</v>
      </c>
    </row>
    <row r="119" spans="1:7" ht="12.75">
      <c r="A119" s="42">
        <v>39701</v>
      </c>
      <c r="B119" s="28"/>
      <c r="C119" s="28"/>
      <c r="D119" s="28">
        <v>0.0815625</v>
      </c>
      <c r="E119" s="28"/>
      <c r="F119" s="28"/>
      <c r="G119" s="29">
        <v>0.10277777777777779</v>
      </c>
    </row>
    <row r="120" spans="1:7" ht="12.75">
      <c r="A120" s="42">
        <v>39708</v>
      </c>
      <c r="B120" s="28"/>
      <c r="C120" s="28">
        <v>0.04880787037037037</v>
      </c>
      <c r="D120" s="28"/>
      <c r="E120" s="28"/>
      <c r="F120" s="28"/>
      <c r="G120" s="29">
        <v>0.10902777777777778</v>
      </c>
    </row>
    <row r="121" spans="1:7" ht="12.75">
      <c r="A121" s="42">
        <v>39710</v>
      </c>
      <c r="B121" s="28"/>
      <c r="C121" s="28">
        <v>0.044097222222222225</v>
      </c>
      <c r="D121" s="28"/>
      <c r="E121" s="28"/>
      <c r="F121" s="28"/>
      <c r="G121" s="29">
        <v>0.09652777777777777</v>
      </c>
    </row>
    <row r="122" spans="1:7" ht="12.75">
      <c r="A122" s="42">
        <v>39718</v>
      </c>
      <c r="B122" s="28">
        <v>0.024212962962962964</v>
      </c>
      <c r="C122" s="28"/>
      <c r="D122" s="28"/>
      <c r="E122" s="28"/>
      <c r="F122" s="28"/>
      <c r="G122" s="29">
        <v>0.09236111111111112</v>
      </c>
    </row>
    <row r="123" spans="1:7" ht="12.75">
      <c r="A123" s="43">
        <v>39719</v>
      </c>
      <c r="B123" s="38"/>
      <c r="C123" s="38">
        <v>0.04221064814814815</v>
      </c>
      <c r="D123" s="38"/>
      <c r="E123" s="38"/>
      <c r="F123" s="38"/>
      <c r="G123" s="40">
        <v>0.09375</v>
      </c>
    </row>
    <row r="124" spans="1:7" ht="12.75">
      <c r="A124" s="42">
        <v>39722</v>
      </c>
      <c r="B124" s="28"/>
      <c r="C124" s="28">
        <v>0.04253472222222222</v>
      </c>
      <c r="D124" s="28"/>
      <c r="E124" s="28"/>
      <c r="F124" s="28"/>
      <c r="G124" s="29">
        <v>0.09513888888888888</v>
      </c>
    </row>
    <row r="125" spans="1:7" ht="12.75">
      <c r="A125" s="42">
        <v>39724</v>
      </c>
      <c r="B125" s="28">
        <v>0.021331018518518517</v>
      </c>
      <c r="C125" s="28"/>
      <c r="D125" s="28"/>
      <c r="E125" s="28"/>
      <c r="F125" s="28"/>
      <c r="G125" s="29">
        <v>0.08194444444444444</v>
      </c>
    </row>
    <row r="126" spans="1:7" ht="12.75">
      <c r="A126" s="42">
        <v>39725</v>
      </c>
      <c r="B126" s="28"/>
      <c r="C126" s="28">
        <v>0.03993055555555556</v>
      </c>
      <c r="D126" s="28"/>
      <c r="E126" s="28"/>
      <c r="F126" s="28"/>
      <c r="G126" s="29">
        <v>0.08888888888888889</v>
      </c>
    </row>
    <row r="127" spans="1:7" ht="12.75">
      <c r="A127" s="42">
        <v>39726</v>
      </c>
      <c r="B127" s="28">
        <v>0.021550925925925928</v>
      </c>
      <c r="C127" s="28"/>
      <c r="D127" s="28"/>
      <c r="E127" s="28"/>
      <c r="F127" s="28"/>
      <c r="G127" s="29">
        <v>0.08472222222222221</v>
      </c>
    </row>
    <row r="128" spans="1:7" ht="12.75">
      <c r="A128" s="42">
        <v>39729</v>
      </c>
      <c r="B128" s="28">
        <v>0.0209375</v>
      </c>
      <c r="C128" s="28"/>
      <c r="D128" s="28"/>
      <c r="E128" s="28"/>
      <c r="F128" s="28"/>
      <c r="G128" s="29">
        <v>0.08194444444444444</v>
      </c>
    </row>
    <row r="129" spans="1:7" ht="12.75">
      <c r="A129" s="42">
        <v>39731</v>
      </c>
      <c r="B129" s="28"/>
      <c r="C129" s="28">
        <v>0.03903935185185185</v>
      </c>
      <c r="D129" s="28"/>
      <c r="E129" s="28"/>
      <c r="F129" s="28"/>
      <c r="G129" s="29">
        <v>0.0875</v>
      </c>
    </row>
    <row r="130" spans="1:7" ht="12.75">
      <c r="A130" s="42" t="s">
        <v>148</v>
      </c>
      <c r="B130" s="28"/>
      <c r="C130" s="28">
        <v>0.0425462962962963</v>
      </c>
      <c r="D130" s="28"/>
      <c r="E130" s="28"/>
      <c r="F130" s="28"/>
      <c r="G130" s="29">
        <v>0.09513888888888888</v>
      </c>
    </row>
    <row r="131" spans="1:7" ht="12.75">
      <c r="A131" s="42" t="s">
        <v>151</v>
      </c>
      <c r="B131" s="28"/>
      <c r="C131" s="28"/>
      <c r="D131" s="28">
        <v>0.07857638888888889</v>
      </c>
      <c r="E131" s="28"/>
      <c r="F131" s="28"/>
      <c r="G131" s="29">
        <v>0.09930555555555555</v>
      </c>
    </row>
    <row r="132" spans="1:7" ht="12.75">
      <c r="A132" s="42" t="s">
        <v>152</v>
      </c>
      <c r="B132" s="28">
        <v>0.024837962962962964</v>
      </c>
      <c r="C132" s="28"/>
      <c r="D132" s="28"/>
      <c r="E132" s="28"/>
      <c r="F132" s="28"/>
      <c r="G132" s="29">
        <v>0.09444444444444444</v>
      </c>
    </row>
    <row r="133" spans="1:7" ht="12.75">
      <c r="A133" s="42" t="s">
        <v>153</v>
      </c>
      <c r="B133" s="28"/>
      <c r="C133" s="28"/>
      <c r="D133" s="28">
        <v>0.07774305555555555</v>
      </c>
      <c r="E133" s="28"/>
      <c r="F133" s="28"/>
      <c r="G133" s="29">
        <v>0.09236111111111112</v>
      </c>
    </row>
    <row r="134" spans="1:7" ht="12.75">
      <c r="A134" s="42" t="s">
        <v>154</v>
      </c>
      <c r="B134" s="28"/>
      <c r="C134" s="28"/>
      <c r="D134" s="28"/>
      <c r="E134" s="28">
        <v>0.10069444444444443</v>
      </c>
      <c r="F134" s="28"/>
      <c r="G134" s="29">
        <v>0.10694444444444444</v>
      </c>
    </row>
    <row r="135" spans="1:7" ht="12.75">
      <c r="A135" s="43" t="s">
        <v>155</v>
      </c>
      <c r="B135" s="38"/>
      <c r="C135" s="38"/>
      <c r="D135" s="38"/>
      <c r="E135" s="38">
        <v>0.09258101851851852</v>
      </c>
      <c r="F135" s="38"/>
      <c r="G135" s="40">
        <v>0.09861111111111111</v>
      </c>
    </row>
    <row r="136" spans="1:7" ht="12.75">
      <c r="A136" s="42">
        <v>39754</v>
      </c>
      <c r="B136" s="28">
        <v>0.027939814814814817</v>
      </c>
      <c r="C136" s="28"/>
      <c r="D136" s="28"/>
      <c r="E136" s="28"/>
      <c r="F136" s="28"/>
      <c r="G136" s="29">
        <v>0.10833333333333334</v>
      </c>
    </row>
    <row r="137" spans="1:7" ht="12.75">
      <c r="A137" s="42">
        <v>39757</v>
      </c>
      <c r="B137" s="28">
        <v>0.028240740740740736</v>
      </c>
      <c r="C137" s="28"/>
      <c r="D137" s="28"/>
      <c r="E137" s="28"/>
      <c r="F137" s="28"/>
      <c r="G137" s="29">
        <v>0.10833333333333334</v>
      </c>
    </row>
    <row r="138" spans="1:7" ht="12.75">
      <c r="A138" s="42">
        <v>39759</v>
      </c>
      <c r="B138" s="28"/>
      <c r="C138" s="28">
        <v>0.048657407407407406</v>
      </c>
      <c r="D138" s="28"/>
      <c r="E138" s="28"/>
      <c r="F138" s="28"/>
      <c r="G138" s="29">
        <v>0.10902777777777778</v>
      </c>
    </row>
    <row r="139" spans="1:7" ht="12.75">
      <c r="A139" s="42">
        <v>39760</v>
      </c>
      <c r="B139" s="28">
        <v>0.02517361111111111</v>
      </c>
      <c r="C139" s="28"/>
      <c r="D139" s="28"/>
      <c r="E139" s="28"/>
      <c r="F139" s="28"/>
      <c r="G139" s="29">
        <v>0.09722222222222222</v>
      </c>
    </row>
    <row r="140" spans="1:7" ht="12.75">
      <c r="A140" s="42">
        <v>39764</v>
      </c>
      <c r="B140" s="28"/>
      <c r="C140" s="28"/>
      <c r="D140" s="28">
        <v>0.0739699074074074</v>
      </c>
      <c r="E140" s="28"/>
      <c r="F140" s="28"/>
      <c r="G140" s="29">
        <v>0.1</v>
      </c>
    </row>
    <row r="141" spans="1:7" ht="12.75">
      <c r="A141" s="42" t="s">
        <v>159</v>
      </c>
      <c r="B141" s="28"/>
      <c r="C141" s="28"/>
      <c r="D141" s="28">
        <v>0.08313657407407408</v>
      </c>
      <c r="E141" s="28"/>
      <c r="F141" s="28"/>
      <c r="G141" s="29">
        <v>0.10486111111111111</v>
      </c>
    </row>
    <row r="142" spans="1:7" ht="12.75">
      <c r="A142" s="42">
        <v>39771</v>
      </c>
      <c r="B142" s="28">
        <v>0.027777777777777776</v>
      </c>
      <c r="C142" s="28"/>
      <c r="D142" s="28"/>
      <c r="E142" s="28"/>
      <c r="F142" s="28"/>
      <c r="G142" s="29">
        <v>0.10833333333333334</v>
      </c>
    </row>
    <row r="143" spans="1:7" ht="12.75">
      <c r="A143" s="42">
        <v>39777</v>
      </c>
      <c r="B143" s="28">
        <v>0.027777777777777776</v>
      </c>
      <c r="C143" s="28"/>
      <c r="D143" s="28"/>
      <c r="E143" s="28"/>
      <c r="F143" s="28"/>
      <c r="G143" s="29">
        <v>0.10833333333333334</v>
      </c>
    </row>
    <row r="144" spans="1:7" ht="12.75">
      <c r="A144" s="42">
        <v>39782</v>
      </c>
      <c r="B144" s="28">
        <v>0.027777777777777776</v>
      </c>
      <c r="C144" s="28"/>
      <c r="D144" s="28"/>
      <c r="E144" s="28"/>
      <c r="F144" s="28"/>
      <c r="G144" s="29">
        <v>0.10833333333333334</v>
      </c>
    </row>
    <row r="145" spans="1:7" ht="12.75">
      <c r="A145" s="42">
        <v>39786</v>
      </c>
      <c r="B145" s="28"/>
      <c r="C145" s="28"/>
      <c r="D145" s="28"/>
      <c r="E145" s="28"/>
      <c r="F145" s="28"/>
      <c r="G145" s="29">
        <v>0.10833333333333334</v>
      </c>
    </row>
    <row r="146" spans="1:7" ht="12.75">
      <c r="A146" s="42">
        <v>39789</v>
      </c>
      <c r="B146" s="28"/>
      <c r="C146" s="28"/>
      <c r="D146" s="28"/>
      <c r="E146" s="28"/>
      <c r="F146" s="28"/>
      <c r="G146" s="29">
        <v>0.10833333333333334</v>
      </c>
    </row>
    <row r="147" spans="1:7" ht="12.75">
      <c r="A147" s="42">
        <v>39806</v>
      </c>
      <c r="B147" s="28">
        <v>0.027777777777777776</v>
      </c>
      <c r="C147" s="28"/>
      <c r="D147" s="28"/>
      <c r="E147" s="28"/>
      <c r="F147" s="28"/>
      <c r="G147" s="29">
        <v>0.10833333333333334</v>
      </c>
    </row>
    <row r="148" spans="1:7" ht="12.75">
      <c r="A148" s="42">
        <v>39808</v>
      </c>
      <c r="B148" s="28">
        <v>0.027777777777777776</v>
      </c>
      <c r="C148" s="28"/>
      <c r="D148" s="28"/>
      <c r="E148" s="28"/>
      <c r="F148" s="28"/>
      <c r="G148" s="29">
        <v>0.10833333333333334</v>
      </c>
    </row>
    <row r="149" spans="1:7" ht="12.75">
      <c r="A149" s="42">
        <v>39810</v>
      </c>
      <c r="B149" s="28">
        <v>0.02638888888888889</v>
      </c>
      <c r="C149" s="28"/>
      <c r="D149" s="28"/>
      <c r="E149" s="28"/>
      <c r="F149" s="28"/>
      <c r="G149" s="29">
        <v>0.10277777777777779</v>
      </c>
    </row>
    <row r="150" spans="1:7" ht="12.75">
      <c r="A150" s="42">
        <v>39813</v>
      </c>
      <c r="B150" s="28"/>
      <c r="C150" s="28">
        <v>0.04247685185185185</v>
      </c>
      <c r="D150" s="28"/>
      <c r="E150" s="28"/>
      <c r="F150" s="28"/>
      <c r="G150" s="29">
        <v>0.09513888888888888</v>
      </c>
    </row>
    <row r="151" spans="1:7" ht="12.75">
      <c r="A151" s="41" t="s">
        <v>65</v>
      </c>
      <c r="B151" s="26" t="s">
        <v>52</v>
      </c>
      <c r="C151" s="26" t="s">
        <v>9</v>
      </c>
      <c r="D151" s="26" t="s">
        <v>51</v>
      </c>
      <c r="E151" s="26" t="s">
        <v>14</v>
      </c>
      <c r="F151" s="26" t="s">
        <v>16</v>
      </c>
      <c r="G151" s="26" t="s">
        <v>66</v>
      </c>
    </row>
    <row r="155" ht="12.75">
      <c r="H155" s="37"/>
    </row>
    <row r="166" ht="12.75">
      <c r="H166" s="37"/>
    </row>
    <row r="184" ht="12.75">
      <c r="H184" s="37"/>
    </row>
    <row r="201" ht="12.75">
      <c r="H201" s="37"/>
    </row>
    <row r="218" ht="12.75">
      <c r="H218" s="37"/>
    </row>
    <row r="406" ht="12.75">
      <c r="H406" t="s">
        <v>74</v>
      </c>
    </row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.75" customHeight="1"/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D19" sqref="D19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16</v>
      </c>
      <c r="B14" s="20">
        <v>107</v>
      </c>
      <c r="C14" s="1"/>
      <c r="D14" s="14">
        <f>INT(((B14/A14)*1)/60)</f>
        <v>0</v>
      </c>
      <c r="E14" s="24">
        <f>(B14/A14)*1-(D14*60)</f>
        <v>6.6875</v>
      </c>
      <c r="F14" s="14">
        <f>INT(((B14/A14)*5)/60)</f>
        <v>0</v>
      </c>
      <c r="G14" s="24">
        <f>(B14/A14)*5-(F14*60)</f>
        <v>33.4375</v>
      </c>
      <c r="H14" s="14">
        <f>INT(((B14/A14)*6.666)/60)</f>
        <v>0</v>
      </c>
      <c r="I14" s="13">
        <f>(B14/A14)*6.666-(H14*60)</f>
        <v>44.578875000000004</v>
      </c>
      <c r="J14" s="14">
        <f>INT(((B14/A14)*10)/60)</f>
        <v>1</v>
      </c>
      <c r="K14" s="24">
        <f>(B14/A14)*10-(J14*60)</f>
        <v>6.875</v>
      </c>
      <c r="L14" s="14">
        <f>INT(((B14/A14)*15)/60)</f>
        <v>1</v>
      </c>
      <c r="M14" s="24">
        <f>(B14/A14)*15-(L14*60)</f>
        <v>40.3125</v>
      </c>
      <c r="N14" s="14">
        <f>INT(((B14/A14)*16.1)/60)</f>
        <v>1</v>
      </c>
      <c r="O14" s="24">
        <f>(B14/A14)*16.1-(N14*60)</f>
        <v>47.66875</v>
      </c>
      <c r="P14" s="14">
        <f>INT(((B14/A14)*20)/60)</f>
        <v>2</v>
      </c>
      <c r="Q14" s="24">
        <f>(B14/A14)*20-(P14*60)</f>
        <v>13.75</v>
      </c>
      <c r="R14" s="14">
        <f>INT(((B14/A14)*21.1)/60)</f>
        <v>2</v>
      </c>
      <c r="S14" s="24">
        <f>(B14/A14)*21.1-(R14*60)</f>
        <v>21.106250000000017</v>
      </c>
      <c r="T14" s="14">
        <f>INT(((B14/A14)*25)/60)</f>
        <v>2</v>
      </c>
      <c r="U14" s="13">
        <f>(B14/A14)*25-(T14*60)</f>
        <v>47.1875</v>
      </c>
      <c r="V14" s="14">
        <f>INT(((B14/A14)*30)/60)</f>
        <v>3</v>
      </c>
      <c r="W14" s="13">
        <f>(B14/A14)*30-(V14*60)</f>
        <v>20.625</v>
      </c>
      <c r="X14" s="14">
        <f>INT(((B14/A14)*35)/60)</f>
        <v>3</v>
      </c>
      <c r="Y14" s="13">
        <f>(B14/A14)*35-(X14*60)</f>
        <v>54.0625</v>
      </c>
      <c r="Z14" s="14">
        <f>INT(((B14/A14)*40)/60)</f>
        <v>4</v>
      </c>
      <c r="AA14" s="13">
        <f>(B14/A14)*40-(Z14*60)</f>
        <v>27.5</v>
      </c>
      <c r="AB14" s="14">
        <f>INT(((B14/A14)*42.2)/60)</f>
        <v>4</v>
      </c>
      <c r="AC14" s="2">
        <f>(B14/A14)*42.2-(AB14*60)</f>
        <v>42.212500000000034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5.6626092764244</v>
      </c>
      <c r="F15" s="15">
        <f>INT(B14*(POWER((5/A14),1.06))/60)</f>
        <v>0</v>
      </c>
      <c r="G15" s="25">
        <f>(B14*(POWER((5/A14),1.06)))-(F15*60)</f>
        <v>31.18349586178589</v>
      </c>
      <c r="H15" s="15">
        <f>INT(B14*(POWER((6.666/A14),1.06))/60)</f>
        <v>0</v>
      </c>
      <c r="I15" s="9">
        <f>(B14*(POWER((6.666/A14),1.06)))-(H15*60)</f>
        <v>42.29741476705366</v>
      </c>
      <c r="J15" s="15">
        <f>INT(B14*(POWER((10/A14),1.06))/60)</f>
        <v>1</v>
      </c>
      <c r="K15" s="25">
        <f>(B14*(POWER((10/A14),1.06)))-(J15*60)</f>
        <v>5.015453478485185</v>
      </c>
      <c r="L15" s="15">
        <f>INT(B14*(POWER((15/A14),1.06))/60)</f>
        <v>1</v>
      </c>
      <c r="M15" s="25">
        <f>(B14*(POWER((15/A14),1.06)))-(L15*60)</f>
        <v>39.924809888740796</v>
      </c>
      <c r="N15" s="15">
        <f>INT(B14*(POWER((16.1/A14),1.06))/60)</f>
        <v>1</v>
      </c>
      <c r="O15" s="25">
        <f>(B14*(POWER((16.1/A14),1.06)))-(N15*60)</f>
        <v>47.70900765455859</v>
      </c>
      <c r="P15" s="15">
        <f>INT(B14*(POWER((20/A14),1.06))/60)</f>
        <v>2</v>
      </c>
      <c r="Q15" s="25">
        <f>(B14*(POWER((20/A14),1.06)))-(P15*60)</f>
        <v>15.552768353759177</v>
      </c>
      <c r="R15" s="15">
        <f>INT(B14*(POWER((21.1/A14),1.06))/60)</f>
        <v>2</v>
      </c>
      <c r="S15" s="25">
        <f>(B14*(POWER((21.1/A14),1.06)))-(R15*60)</f>
        <v>23.46831534044304</v>
      </c>
      <c r="T15" s="15">
        <f>INT(B14*(POWER((25/A14),1.06))/60)</f>
        <v>2</v>
      </c>
      <c r="U15" s="9">
        <f>(B14*(POWER((25/A14),1.06)))-(T15*60)</f>
        <v>51.72479447072797</v>
      </c>
      <c r="V15" s="15">
        <f>INT(B14*(POWER((30/A14),1.06))/60)</f>
        <v>3</v>
      </c>
      <c r="W15" s="9">
        <f>(B14*(POWER((30/A14),1.06)))-(V15*60)</f>
        <v>28.33638593514118</v>
      </c>
      <c r="X15" s="15">
        <f>INT(B14*(POWER((35/A14),1.06))/60)</f>
        <v>4</v>
      </c>
      <c r="Y15" s="9">
        <f>(B14*(POWER((35/A14),1.06)))-(X15*60)</f>
        <v>5.31760895335097</v>
      </c>
      <c r="Z15" s="15">
        <f>INT(B14*(POWER((40/A14),1.06))/60)</f>
        <v>4</v>
      </c>
      <c r="AA15" s="9">
        <f>(B14*(POWER((40/A14),1.06)))-(Z15*60)</f>
        <v>42.61823959204372</v>
      </c>
      <c r="AB15" s="15">
        <f>INT(B14*(POWER((42.2/A14),1.06))/60)</f>
        <v>4</v>
      </c>
      <c r="AC15" s="8">
        <f>(B14*(POWER((42.2/A14),1.06)))-(AB15*60)</f>
        <v>59.12161301593778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8.97196261682243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2009-01-02T18:29:28Z</dcterms:modified>
  <cp:category/>
  <cp:version/>
  <cp:contentType/>
  <cp:contentStatus/>
</cp:coreProperties>
</file>